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activeTab="4"/>
  </bookViews>
  <sheets>
    <sheet name="тит.лист" sheetId="18" r:id="rId1"/>
    <sheet name="ф 1" sheetId="22" r:id="rId2"/>
    <sheet name="ф 2" sheetId="19" r:id="rId3"/>
    <sheet name="ф 3" sheetId="15" r:id="rId4"/>
    <sheet name="ф 5" sheetId="14" r:id="rId5"/>
  </sheets>
  <calcPr calcId="145621" refMode="R1C1"/>
</workbook>
</file>

<file path=xl/calcChain.xml><?xml version="1.0" encoding="utf-8"?>
<calcChain xmlns="http://schemas.openxmlformats.org/spreadsheetml/2006/main">
  <c r="I22" i="14" l="1"/>
  <c r="J22" i="14"/>
  <c r="I20" i="14"/>
  <c r="J10" i="14" l="1"/>
  <c r="L22" i="14" l="1"/>
  <c r="L20" i="14"/>
  <c r="I19" i="14"/>
  <c r="L19" i="14"/>
  <c r="I13" i="14"/>
  <c r="L13" i="14" s="1"/>
  <c r="I12" i="14"/>
  <c r="L12" i="14" s="1"/>
  <c r="L21" i="14"/>
  <c r="O15" i="22"/>
  <c r="O14" i="22" s="1"/>
  <c r="N15" i="22"/>
  <c r="N14" i="22" s="1"/>
  <c r="O20" i="22"/>
  <c r="O19" i="22" s="1"/>
  <c r="N20" i="22"/>
  <c r="N19" i="22" s="1"/>
  <c r="M20" i="22"/>
  <c r="M15" i="22"/>
  <c r="Q23" i="22"/>
  <c r="P23" i="22"/>
  <c r="J17" i="14"/>
  <c r="J19" i="14"/>
  <c r="J20" i="14"/>
  <c r="J11" i="14"/>
  <c r="J12" i="14"/>
  <c r="J13" i="14"/>
  <c r="J14" i="14"/>
  <c r="J15" i="14"/>
  <c r="J16" i="14"/>
  <c r="I10" i="14"/>
  <c r="L10" i="14" s="1"/>
  <c r="I11" i="14"/>
  <c r="L11" i="14" s="1"/>
  <c r="I14" i="14"/>
  <c r="L14" i="14" s="1"/>
  <c r="I15" i="14"/>
  <c r="L15" i="14" s="1"/>
  <c r="I16" i="14"/>
  <c r="L16" i="14" s="1"/>
  <c r="I17" i="14"/>
  <c r="L17" i="14" s="1"/>
  <c r="L18" i="14"/>
  <c r="P16" i="22"/>
  <c r="P18" i="22"/>
  <c r="P21" i="22"/>
  <c r="P22" i="22"/>
  <c r="P26" i="22"/>
  <c r="P25" i="22" s="1"/>
  <c r="Q26" i="22"/>
  <c r="Q25" i="22" s="1"/>
  <c r="O25" i="22"/>
  <c r="N25" i="22"/>
  <c r="M25" i="22"/>
  <c r="Q24" i="22"/>
  <c r="Q22" i="22"/>
  <c r="Q21" i="22"/>
  <c r="Q18" i="22"/>
  <c r="Q16" i="22"/>
  <c r="J9" i="14"/>
  <c r="I9" i="14"/>
  <c r="L9" i="14" s="1"/>
  <c r="P20" i="22"/>
  <c r="P19" i="22" s="1"/>
  <c r="M19" i="22"/>
  <c r="M13" i="22" l="1"/>
  <c r="M12" i="22" s="1"/>
  <c r="N13" i="22"/>
  <c r="N12" i="22" s="1"/>
  <c r="E11" i="19" s="1"/>
  <c r="E9" i="19" s="1"/>
  <c r="E8" i="19" s="1"/>
  <c r="L6" i="14"/>
  <c r="O13" i="22"/>
  <c r="P15" i="22"/>
  <c r="P14" i="22" s="1"/>
  <c r="Q15" i="22"/>
  <c r="Q14" i="22" s="1"/>
  <c r="Q20" i="22"/>
  <c r="Q19" i="22" s="1"/>
  <c r="M14" i="22"/>
  <c r="O12" i="22" l="1"/>
  <c r="P13" i="22"/>
  <c r="P12" i="22" s="1"/>
  <c r="Q13" i="22"/>
  <c r="Q12" i="22" s="1"/>
  <c r="F11" i="19"/>
  <c r="G11" i="19" l="1"/>
  <c r="G9" i="19" s="1"/>
  <c r="F9" i="19"/>
  <c r="F8" i="19" s="1"/>
  <c r="G8" i="19" s="1"/>
</calcChain>
</file>

<file path=xl/sharedStrings.xml><?xml version="1.0" encoding="utf-8"?>
<sst xmlns="http://schemas.openxmlformats.org/spreadsheetml/2006/main" count="476" uniqueCount="226">
  <si>
    <t>хх</t>
  </si>
  <si>
    <t>Наименование подпрограммы</t>
  </si>
  <si>
    <t>…</t>
  </si>
  <si>
    <t>Ответственный исполнитель мероприятия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</si>
  <si>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</si>
  <si>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</si>
  <si>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</si>
  <si>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</si>
  <si>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</si>
  <si>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</si>
  <si>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</si>
  <si>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</si>
  <si>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</si>
  <si>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</si>
  <si>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</si>
  <si>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</si>
  <si>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</si>
  <si>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</si>
  <si>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</si>
  <si>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</si>
  <si>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</si>
  <si>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</si>
  <si>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</si>
  <si>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</si>
  <si>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</si>
  <si>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бюджет города Воткинска</t>
  </si>
  <si>
    <t>в том числе:</t>
  </si>
  <si>
    <t>собственные средства бюджета города Воткинска</t>
  </si>
  <si>
    <t>субсидии избюджета Удмуртской Республики</t>
  </si>
  <si>
    <t>субсидии из бюджета Российской Федерации</t>
  </si>
  <si>
    <t>субсидии из бюджета Удмуртской Республики</t>
  </si>
  <si>
    <t>субвенции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</si>
  <si>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</si>
  <si>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</si>
  <si>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средства из бюджета Удмуртской Республики, планируемые к привлечению</t>
  </si>
  <si>
    <t>средства  из бюджета Российской Федерации, планируемые к привлечению</t>
  </si>
  <si>
    <t>Утверждаю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</si>
  <si>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</si>
  <si>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</si>
  <si>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</si>
  <si>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Срок выполнения плановый</t>
  </si>
  <si>
    <t>Срок выполнения фактический</t>
  </si>
  <si>
    <t>Форма 3. Отчет о выполнении основных мероприятий муниципальной программы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</si>
  <si>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</si>
  <si>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</si>
  <si>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</si>
  <si>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Отношение фактических расходов к оценке расходов, %</t>
  </si>
  <si>
    <t>Форма 2. Отчет о расходах на реализацию муниципальной программы за счет всех источников финансирования</t>
  </si>
  <si>
    <t>Относительное отклонение факта от плана*</t>
  </si>
  <si>
    <t>Темп роста к уровню прошлого года**, %</t>
  </si>
  <si>
    <t>15</t>
  </si>
  <si>
    <t>0</t>
  </si>
  <si>
    <t>Управление муниципальным имуществом и земельными ресурсами города Воткинска</t>
  </si>
  <si>
    <t>Эффективное управление и распоряжение земельными ресурсами</t>
  </si>
  <si>
    <t>Реализация мероприятий по проведению кадастровых работ с целью формирования земельных участков, занятых многоквартирными жилыми домами, и постановке их на государственный кадастровый учет</t>
  </si>
  <si>
    <t> Управление муниципального имущества и земельных ресурсов города Воткинска</t>
  </si>
  <si>
    <t>01</t>
  </si>
  <si>
    <t>в течение года</t>
  </si>
  <si>
    <t>03</t>
  </si>
  <si>
    <t>Организация и проведение торгов (конкурсов, аукционов) с целью предоставления земельных участков в аренду, в собственность</t>
  </si>
  <si>
    <t>Вовлечение в хозяйственный оборот неиспользуемых или используемых не по назначению земельных участков</t>
  </si>
  <si>
    <t>Резервирование земель и изъятие земельных участков для муниципальных нужд</t>
  </si>
  <si>
    <t>Реализация мероприятий на проведение кадастровых работ по формированию земельных участков, в том числе работ по подготовке проектов планировки и проектов межевания территорий, подлежащих предоставлению бесплатно в собственность гражданам в соответствии с законодательством</t>
  </si>
  <si>
    <t>Формирование и постановка на государственный кадастровый учет земельных участков расположенных под городскими лесами</t>
  </si>
  <si>
    <t>Государственная регистрация права муниципальной собственности на земельные участки</t>
  </si>
  <si>
    <t>Оказание методической и консультационной помощи органам местного самоуправления, муниципальным предприятиям и учреждениям по вопросам управления земельными ресурсами</t>
  </si>
  <si>
    <t>Обеспечение межведомственного электронного взаимодействия в сфере управления земельными ресурсами, а также переход к предоставлению услуг в сфере управления земельными ресурсами в электронном виде</t>
  </si>
  <si>
    <t>Осуществление муниципального земельного контроля</t>
  </si>
  <si>
    <t>Выполнение функций главного администратора доходов бюджета МО «Город Воткинск» по соответствующим кодам бюджетной классификации</t>
  </si>
  <si>
    <t> Пополнение доходной части бюджета МО «Город Воткинск» от использования и распоряжения земельными ресурсами</t>
  </si>
  <si>
    <t> Вовлечение в хозяйственный оборот неиспользуемых или используемых не по назначению земельных участок, анализ предложений по их возможному использованию, в том числе продажа, передача в аренду</t>
  </si>
  <si>
    <t>Сформированный резерв земельных участков для муниципальных нужд</t>
  </si>
  <si>
    <t xml:space="preserve">Обеспечение реализации социальных гарантий предусмотренных Законом № 68-РЗ от 15.12.2002 года в отношении отдельных групп граждан, имеющим право на бесплатное предоставление земельных участков для индивидуального жилищного   строительства. </t>
  </si>
  <si>
    <t>Создание условий для эффективного управления земельными ресурсами</t>
  </si>
  <si>
    <t>Открытость деятельности органов местного самоуправления, сокращение административных барьеров</t>
  </si>
  <si>
    <t>Доведение до 100% доли земельных участков, в отношении которых необходима регистрация права муниципальной собственности</t>
  </si>
  <si>
    <t>Эффективное управление земельными ресурсами</t>
  </si>
  <si>
    <t>Совершенствование системы управления земельными ресурсами посредством применения современных информационно-коммуникационных технологий</t>
  </si>
  <si>
    <t>Выявление фактов: самовольного занятия земельных участков, использования земельных участков не по назначению, незаконной переуступки права пользования землей, самовольной мены земельными участками. Направление материалов в органы, уполномоченные на рассмотрение данных материалов, с целью привлечения нарушителей к административной и иной ответственности</t>
  </si>
  <si>
    <t xml:space="preserve"> Администрирование доходов от использования земельных участков  в соответствии с действующим законодательством</t>
  </si>
  <si>
    <t>Эффективное управление и распоряжение муниципальным имуществом</t>
  </si>
  <si>
    <t>Приватизация муниципального имущества</t>
  </si>
  <si>
    <t>Перераспределение имущества между публично-правовыми образованиями (Российской Федерацией, Удмуртской Республикой и т.д.), проведение работ по приему-передаче имущества</t>
  </si>
  <si>
    <t>Повышение эффективности и прозрачности передачи муниципального имущества в аренду, а также иное вовлечение в хозяйственный оборот неиспользуемых или используемых не по назначению объектов недвижимости, находящихся в собственности МО «Город Воткинск»</t>
  </si>
  <si>
    <t>Ведение Реестра муниципального имущества</t>
  </si>
  <si>
    <t>Бюджетный учет имущества казны</t>
  </si>
  <si>
    <t>Подготовка технической документации и документации, необходимой для осуществления кадастрового учета объектов муниципальной собственности</t>
  </si>
  <si>
    <t>Государственная регистрация права муниципальной собственности на объекты недвижимого имущества</t>
  </si>
  <si>
    <t>Оказание методической и консультационной помощи органам местного самоуправления, муниципальным предприятиям и учреждениям по вопросам управления имуществом</t>
  </si>
  <si>
    <t>Обеспечение межведомственного электронного взаимодействия в сфере управления муниципальным имуществом и земельными ресурсами, а также переход к предоставлению услуг в сфере управления муниципальным имуществом и земельными ресурсами в электронном виде</t>
  </si>
  <si>
    <t>Содержание объектов, включенных в состав муниципальной казны</t>
  </si>
  <si>
    <t>Управление муниципального имущества и земельных ресурсов города Воткинска</t>
  </si>
  <si>
    <t> Реализация муниципального имущества, не отвечающего функциям органов местного самоуправления, пополнение доходной части бюджета МО "Город Воткинск"</t>
  </si>
  <si>
    <t> Создание оптимальной структуры собственности МО «Город Воткинск» для выполнения полномочий (функций) органов местного самоуправления</t>
  </si>
  <si>
    <t> Сдача имущества в аренду, иное вовлечение муниципального имущества в хозяйственный оборот, получение доходов в бюджет МО «Город Воткинск»</t>
  </si>
  <si>
    <t> Администрирование доходов от использования имущества в соответствии с действующим законодательством</t>
  </si>
  <si>
    <t> Учет имущества МО «Город Воткинск» в соответствии с действующим законодательством</t>
  </si>
  <si>
    <t> Ведение бюджетного учета имущества казны в соответствии с действующим законодательством</t>
  </si>
  <si>
    <t> Обеспечение подготовки технической документации и документации, необходимой для осуществления кадастрового учета объектов муниципальной собственности</t>
  </si>
  <si>
    <t> Обеспечение государственной регистрации права муниципальной собственности на объекты недвижимого имущества</t>
  </si>
  <si>
    <t> Обеспечение раскрытия информации о муниципальном имуществе для всех заинтересованных лиц</t>
  </si>
  <si>
    <t> Эффективное управление муниципальным имуществом</t>
  </si>
  <si>
    <t> Совершенствование системы управления муниципальным имуществом посредством применения современных информационно-коммуникационных технологий</t>
  </si>
  <si>
    <t>Обеспечение содержания объектов, включенныхв состав казны</t>
  </si>
  <si>
    <t>Содержание Управления муниципаьного имущества и земельных ресурсов города Воткинска</t>
  </si>
  <si>
    <t>Осуществление эффективного управления и распоряжения муниципальным имуществом.
Осуществление эффективного управления и распоряжения  земельными ресурсами, находящимися в собственности  муниципального образования "Город Воткинск", а также земельными участками,  государственная собственность на которые не разграничена,  расположенными  на территории города Воткинска.</t>
  </si>
  <si>
    <t>Площадь земельных  участков, предоставленных для строительства в расчете на 10 тыс. человек населения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</si>
  <si>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</si>
  <si>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объектов муниципальной собственности, по которым необходима подготовка технической документации и документации, необходимой для осуществления кадастрового учета от общего количества объектов, учтенных в Реестре муниципального имущества</t>
  </si>
  <si>
    <t>Доля объектов муниципальной собственности, подлежащих обязательной регистрации прав от общего количества объектов, учтенных в Реестре муниципального имущества</t>
  </si>
  <si>
    <t>Доля граждан, реализовавших свое право на бесплатное предоставление земельных участков для индивидуального жилищного строительства, в том числе граждан, имеющих трех и более детей от общего количества граждан, поставленных на учет для бесплатного предоставления земельных участков для индивидуального жилищного строительства</t>
  </si>
  <si>
    <t>га</t>
  </si>
  <si>
    <t>%</t>
  </si>
  <si>
    <t>Низкая ликвидность объектов, в следствии чего снижение доходности от продажи</t>
  </si>
  <si>
    <t>Проблем не выявлено</t>
  </si>
  <si>
    <t>Ведение учета имущества, включение и исключение муниципального имущества из Реестра, корректировка информации об объектах собственности</t>
  </si>
  <si>
    <t>Услуга предоставляется в соответствии с действующим законодательством</t>
  </si>
  <si>
    <t xml:space="preserve">По мере обращений оказывалась методическая и консультационная помощь </t>
  </si>
  <si>
    <t>Начальник Управления</t>
  </si>
  <si>
    <t>А.П. Горбунов</t>
  </si>
  <si>
    <t>Работа по данному мероприятию не осуществлялась</t>
  </si>
  <si>
    <t>1) бюджет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</si>
  <si>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</si>
  <si>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</si>
  <si>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средства бюджетов других уровней бюджетной системы Российской Федерации, планируемые к привлечению</t>
  </si>
  <si>
    <t>3) иные источники</t>
  </si>
  <si>
    <t>Отсутствие ресурсного обеспечения для привлечения квалифицированных специалистов</t>
  </si>
  <si>
    <t>Предоставление муниципальных услуг согласно утвержденному Перечню</t>
  </si>
  <si>
    <t>Выполнение годового планового задания по поступлению денежных средств в доходную часть бюджета МО «Город Воткинск» от сдачи в аренду земельных участков, государственная собственность на которые не разграничена и которые расположены в границах городского округа, а также средства от продажи права на заключение договоров аренды, доходы от продажи земельных участков, собственность на которые не разграничена и которые  расположены в границах городского округа</t>
  </si>
  <si>
    <t>ведется предоставление земельных участков в рамках 68-РЗ.</t>
  </si>
  <si>
    <t>Содержание Управления муниципального имущества и земельных ресурсов города Воткинска</t>
  </si>
  <si>
    <t xml:space="preserve"> </t>
  </si>
  <si>
    <t>табл5, гр.9 берем коэф., если больше1, берем1, если меньше1, округляем до 1 знака после запятой</t>
  </si>
  <si>
    <r>
      <t>Форма 1.</t>
    </r>
    <r>
      <rPr>
        <i/>
        <sz val="12"/>
        <color indexed="8"/>
        <rFont val="Times New Roman"/>
        <family val="1"/>
        <charset val="204"/>
      </rPr>
      <t xml:space="preserve"> Отчет об использовании бюджетных ассигнований бюджета муниципального образования на реализацию муниципальной программы</t>
    </r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</si>
  <si>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</si>
  <si>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</si>
  <si>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</si>
  <si>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МО, тыс. руб.</t>
  </si>
  <si>
    <t>Кассовые расходы, %</t>
  </si>
  <si>
    <t>Рз</t>
  </si>
  <si>
    <t>Пр</t>
  </si>
  <si>
    <t>ЦС</t>
  </si>
  <si>
    <t>ВР</t>
  </si>
  <si>
    <t>сводная бюджетная роспись, план на 1 января отчетного года</t>
  </si>
  <si>
    <t>Кассовое исполнение на отчетную дату</t>
  </si>
  <si>
    <t>к плану на 1 января отчетного года (гр 15/ гр 13*100)</t>
  </si>
  <si>
    <t>к плану на отчетную дату(гр 15/ гр 14*100)</t>
  </si>
  <si>
    <t>И</t>
  </si>
  <si>
    <r>
      <t xml:space="preserve">Эффективное управление и распоряжение </t>
    </r>
    <r>
      <rPr>
        <b/>
        <u/>
        <sz val="8.5"/>
        <color indexed="8"/>
        <rFont val="Times New Roman"/>
        <family val="1"/>
        <charset val="204"/>
      </rPr>
      <t>земельными ресурсами</t>
    </r>
  </si>
  <si>
    <t>13</t>
  </si>
  <si>
    <t xml:space="preserve"> 1500160190</t>
  </si>
  <si>
    <t>Формирование и постановка на государственный кадастровый учет земельных участков.  (в т.ч. софинансирование ГП "Управление государственным имуществом" на 2013-2020 годы)</t>
  </si>
  <si>
    <r>
      <t xml:space="preserve">Эффективное управление и распоряжение </t>
    </r>
    <r>
      <rPr>
        <b/>
        <u/>
        <sz val="8.5"/>
        <color indexed="8"/>
        <rFont val="Times New Roman"/>
        <family val="1"/>
        <charset val="204"/>
      </rPr>
      <t>муниципальным имуществом</t>
    </r>
  </si>
  <si>
    <t>1500260190</t>
  </si>
  <si>
    <t>1500260290</t>
  </si>
  <si>
    <t>Регулирование отношений в сфере управления государственной и муниципальной собственностью</t>
  </si>
  <si>
    <t>1500360030, 1500360039</t>
  </si>
  <si>
    <t>121 122 242 244 852 853</t>
  </si>
  <si>
    <t>_____________            (Гредягин А.А.)</t>
  </si>
  <si>
    <t>Координатор муниципальной программы заместитель Главы Администрации по архитектуре, строительству, жилищно-коммунальному хозяйству и транспорту</t>
  </si>
  <si>
    <t>расчет степени реализации показателей</t>
  </si>
  <si>
    <t>что конкретно сделано за 2019 год???</t>
  </si>
  <si>
    <t>мероприятие не выполнено??</t>
  </si>
  <si>
    <t>поясните  ??? Что за показатели</t>
  </si>
  <si>
    <t>а что сделано по данному мероприятию???</t>
  </si>
  <si>
    <r>
      <t xml:space="preserve">в программе плановое зачение 89,45  ставим </t>
    </r>
    <r>
      <rPr>
        <sz val="11"/>
        <rFont val="Calibri"/>
        <family val="2"/>
        <charset val="204"/>
      </rPr>
      <t>89,45 - изменений не было</t>
    </r>
  </si>
  <si>
    <t>были коментарии по округлению, они действуют?</t>
  </si>
  <si>
    <t>1500160390</t>
  </si>
  <si>
    <t>Доведение до 90,0% доли МКД, расположенных на земельных участках в отношении которых осуществлен государственный  учет</t>
  </si>
  <si>
    <t>В том числе земельных участков, представленных для жилищного строительства, индивидуального строительства и комплексного освоения в целях жилищного строительства</t>
  </si>
  <si>
    <t>Осуществление муниципального земельного контроля, количество проверок в год.</t>
  </si>
  <si>
    <t>шт</t>
  </si>
  <si>
    <t>Доля площади земельных участков, являющихся объектами налогообложения земельным налогом, в общей площади территории городского округа.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</si>
  <si>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стоимости).</t>
  </si>
  <si>
    <t>Доходы, поступающие в бюджет МО "Город Воткинск" администрируются Управлением муниципального имущества и земельных ресурсов</t>
  </si>
  <si>
    <t>Комплексные кадастровые работы</t>
  </si>
  <si>
    <t>Квартал</t>
  </si>
  <si>
    <t>Выполнение  комплексных кадастровых работ</t>
  </si>
  <si>
    <t>Необходимость внесения в ЕГРН сведений о земельных участках, зданиях, сооружениях, об объектах незавершенного строительства, расположенных в границах территории выполнения комплексных кадастровых работ.</t>
  </si>
  <si>
    <t>Оценка муниципального имущества</t>
  </si>
  <si>
    <t>1500260490</t>
  </si>
  <si>
    <t>Мероприятия по выявлению правообладателей ранее учтенных объектов недвижимости и мероприятия  по обеспечению внесения в ЕГРН сведений о правообладателях ранее учтенных объектов недвижимости</t>
  </si>
  <si>
    <t>1500206290</t>
  </si>
  <si>
    <t>1500107930, 15001S7930</t>
  </si>
  <si>
    <t>"Управление муниципальным имуществом и земельными ресурсами" на 2020-2025 годы</t>
  </si>
  <si>
    <t>Выполнение годового планового задания по поступлению денежных средств в доходную часть бюджета МО «Город Воткинск» от использования муниципального имущества, в процентах к плановому заданию (аренда)</t>
  </si>
  <si>
    <t>Выполнение годового планового задания по поступлению денежных средств в доходную часть бюджета МО «Город Воткинск» от распоряжения муниципальным имуществом, в процентах к плановому заданию (продажа)</t>
  </si>
  <si>
    <t>2022г</t>
  </si>
  <si>
    <t>Достигнутый количественный результат приведенный в форме 5, целевой показатель 15.0.3</t>
  </si>
  <si>
    <t>Достигнутый количественный результат приведенный в форме 5, целевой показатель 15.0.4</t>
  </si>
  <si>
    <t xml:space="preserve">Выявление на территории МО "Город Воткинск" правообладателей ранее учтенных объектов недвижимого имущества  и внесение в Единый государственный реестр недвижимости сведений о правообладателях ранее учтенных объектов недвижимости, в случае если правоустанавливающие документы на ранее учтенные объекты недвижимости или документы, удостоверяющие права на ранее учтенные объекты недвижимости, были оформлены до дня вступления в силу Федерального закона от 21 июля 1997 года N 122-ФЗ "О государственной регистрации прав на недвижимое имущество и сделок с ним", и права на такие объекты недвижимости, подтверждающиеся указанными документами (в рамках реализации Федерального закона от 30.12 2020 N 518-ФЗ).
</t>
  </si>
  <si>
    <t>Выявление правообладателей ранее учтенных объектов недвижимисти</t>
  </si>
  <si>
    <t>Управление муниципальным имуществом и земельными ресурсами на 2020-2025 годы</t>
  </si>
  <si>
    <t>Доля объектов недвижимости, в отношении которых проведены мероприятия по выявлению правообладателей и обеспечению внесения в Единый государственный реестр недвижимости сведений о правообладателях в установленном статьей 69.1 Федерального закона от 13 июля 2015 года N 218-ФЗ "О государственной регистрации недвижимости" порядке, в общем количестве объектов недвижимости, правообладатели которых подлежат выявлению в соответствии со статьей 69.1 Федерального закона от 13 июля 2015 года N 218-ФЗ "О государственной регистрации недвижимости"</t>
  </si>
  <si>
    <t>Отчет о реализации муниципальной программы "Управление муниципальным имуществом и земельными ресурсами на 2020-2026 годы"</t>
  </si>
  <si>
    <t>сводная бюджетная роспись на отчетную дату (30.06.2023)</t>
  </si>
  <si>
    <t>"Управление муниципальным имуществом и земельными ресурсами" на 2020-2026 годы</t>
  </si>
  <si>
    <t>244, 247</t>
  </si>
  <si>
    <t>2023 г</t>
  </si>
  <si>
    <t>Расходы, направленные на содержание объектов казны составляют 555,15 тыс.руб., 
в т.ч. коммунальные расходы
370,12 тыс.руб. содержание и ремонт 182,13 тыс.руб.;  содержание спец. счетов 2,9 тыс. руб.</t>
  </si>
  <si>
    <t>2023 год</t>
  </si>
  <si>
    <t>С начала года поступило доходов на сумму 
28 801,00 тыс.руб</t>
  </si>
  <si>
    <t>Заключение договоров предусматривающих переход прав владения и /или пользования в отношении муниципального имущества в соответствии с действующим законодательством. Поступило  от использования имущества 796,71 тыс.руб. в доход МО "город Воткинск"</t>
  </si>
  <si>
    <t>С начала года включено в состав имущества казны: движимого и недвижимого имущества на сумму 947 529,17 тыс.руб. ; исключено на сумму 842 013,16 тыс.руб.</t>
  </si>
  <si>
    <t>Проведение мероприятий в рамках ресурсного обеспечения на сумму 2 402,77  тыс.руб.</t>
  </si>
  <si>
    <t>Доля поставленных на кадастровый учет домов составляет -91 %.</t>
  </si>
  <si>
    <t xml:space="preserve">Продано право на заключение договоров аренды -5 земельных участка, в собственность-13 земельных участка. Средства поступили в  бюджет МО "Город Воткинск". </t>
  </si>
  <si>
    <t>Проведено межевание 14 земельных  участков, из них 7 - для ИЖС. Проведена оценка 16 земельных участков; из них для определения размера платы для ИЖС - 7, для произв.деят-6.</t>
  </si>
  <si>
    <t>Даны консультации юридическим и физическим лицам - 2168, из них физическим лицам-1619  , юридическим лицам - 549.</t>
  </si>
  <si>
    <t>По услугам организовано межведомственное взаимодействие: сделано запросов в Межрайонную ИФНС № 3 в количестве  645, 
ФГБУ "ФКП Росреестра по УР"  в количестве - 669, в БУ УР "ЦКО БТИ" - 63</t>
  </si>
  <si>
    <t>Утвержден Прогнозный План  приватизации  муниципального имущества города Воткинска на 2022-2024 годы (Решение Воткинской городской Думы от 22.02.2022 № 188-РП). Объявлено 6 торгов. Торги не сотоялись, в связи с отсутствием заявок.</t>
  </si>
  <si>
    <t>Взаимодействие с Росреестром,    БУ УР "ЦКО БТИ"</t>
  </si>
  <si>
    <t>Весены сведения в ЕГРН по 356 объектам.</t>
  </si>
  <si>
    <t>План на конец отчетного (текущего)  года 2023 г.</t>
  </si>
  <si>
    <t>Факт на конец отчетного периода 
2023 г.</t>
  </si>
  <si>
    <t>Проверки не осуществлялись, наложен мораторий</t>
  </si>
  <si>
    <t>Проверки не осуществлялись. Наложен мораторий.</t>
  </si>
  <si>
    <t>Ведется прием на учет граждан, имеющих право на бесплатное предоставление участков для ИЖС. Предоставление участков осуществлянется.</t>
  </si>
  <si>
    <t>Факт на начало отчетного периода (за прошлый год) 2022 г.</t>
  </si>
  <si>
    <t>за  1 полугодие 2023 года</t>
  </si>
  <si>
    <t>Земельные участки не формировались, не ставились на кадастровый  учет. Выдано 13 участков.</t>
  </si>
  <si>
    <t>Земельные участки под городскими лесами поставлены на кадастровый учет в полном объеме.</t>
  </si>
  <si>
    <t>Услуга предоставляется в соответствии с действующим законодательством.</t>
  </si>
  <si>
    <t>Зарегистрировано в муниципальную собственность 169 земельных участка.</t>
  </si>
  <si>
    <t>Рассмотрение обращений публично-правовых образований о передаче в собственность МО "Город Воткинск" имущества, подготовка пакетов документов по перераспределению имущества между уровнями власти в соответствии с действующим законодательством.</t>
  </si>
  <si>
    <t>Работы проведены в р-не Вогулка и Сельхозхимия. Постановка на кадастровый учет произведена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</si>
</sst>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0.00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.5"/>
      <name val="Calibri"/>
      <family val="2"/>
      <charset val="204"/>
    </font>
    <font>
      <sz val="8"/>
      <name val="Calibri"/>
      <family val="2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8.5"/>
      <color indexed="8"/>
      <name val="Times New Roman"/>
      <family val="1"/>
      <charset val="204"/>
    </font>
    <font>
      <sz val="9"/>
      <name val="Calibri"/>
      <family val="2"/>
      <charset val="204"/>
    </font>
    <font>
      <sz val="12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8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166" fontId="11" fillId="0" borderId="1" xfId="0" applyNumberFormat="1" applyFont="1" applyBorder="1"/>
    <xf numFmtId="166" fontId="10" fillId="0" borderId="1" xfId="0" applyNumberFormat="1" applyFont="1" applyBorder="1"/>
    <xf numFmtId="164" fontId="5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2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7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13" fillId="0" borderId="0" xfId="0" applyFont="1" applyFill="1" applyAlignment="1"/>
    <xf numFmtId="0" fontId="9" fillId="0" borderId="0" xfId="0" applyFont="1" applyFill="1"/>
    <xf numFmtId="0" fontId="17" fillId="0" borderId="0" xfId="0" applyFont="1" applyFill="1" applyAlignment="1">
      <alignment horizontal="justify" vertical="center"/>
    </xf>
    <xf numFmtId="0" fontId="5" fillId="0" borderId="2" xfId="0" applyFont="1" applyFill="1" applyBorder="1" applyAlignment="1">
      <alignment horizontal="center" vertical="center" wrapText="1"/>
    </xf>
    <xf numFmtId="0" fontId="19" fillId="0" borderId="0" xfId="0" applyFont="1"/>
    <xf numFmtId="0" fontId="9" fillId="0" borderId="0" xfId="0" applyFont="1"/>
    <xf numFmtId="0" fontId="0" fillId="0" borderId="1" xfId="0" applyBorder="1"/>
    <xf numFmtId="0" fontId="13" fillId="0" borderId="0" xfId="0" applyFont="1" applyAlignment="1">
      <alignment horizontal="justify" vertical="center"/>
    </xf>
    <xf numFmtId="2" fontId="19" fillId="0" borderId="0" xfId="0" applyNumberFormat="1" applyFont="1"/>
    <xf numFmtId="2" fontId="9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/>
    </xf>
    <xf numFmtId="0" fontId="20" fillId="0" borderId="0" xfId="0" applyFont="1"/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20" fillId="0" borderId="0" xfId="0" applyFont="1" applyFill="1"/>
    <xf numFmtId="49" fontId="1" fillId="0" borderId="1" xfId="0" applyNumberFormat="1" applyFont="1" applyFill="1" applyBorder="1" applyAlignment="1">
      <alignment horizontal="center" vertical="top"/>
    </xf>
    <xf numFmtId="0" fontId="18" fillId="0" borderId="0" xfId="0" applyFont="1"/>
    <xf numFmtId="0" fontId="0" fillId="0" borderId="0" xfId="0" applyFill="1"/>
    <xf numFmtId="0" fontId="0" fillId="0" borderId="1" xfId="0" applyBorder="1"/>
    <xf numFmtId="2" fontId="22" fillId="0" borderId="0" xfId="0" applyNumberFormat="1" applyFont="1"/>
    <xf numFmtId="0" fontId="22" fillId="0" borderId="0" xfId="0" applyFont="1"/>
    <xf numFmtId="0" fontId="35" fillId="0" borderId="1" xfId="0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37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166" fontId="27" fillId="0" borderId="1" xfId="0" applyNumberFormat="1" applyFont="1" applyBorder="1"/>
    <xf numFmtId="166" fontId="26" fillId="0" borderId="1" xfId="0" applyNumberFormat="1" applyFont="1" applyBorder="1"/>
    <xf numFmtId="164" fontId="22" fillId="2" borderId="1" xfId="0" applyNumberFormat="1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center"/>
    </xf>
    <xf numFmtId="0" fontId="37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24" fillId="0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justify" vertical="center"/>
    </xf>
    <xf numFmtId="0" fontId="24" fillId="4" borderId="1" xfId="0" applyFont="1" applyFill="1" applyBorder="1" applyAlignment="1">
      <alignment vertical="top" wrapText="1"/>
    </xf>
    <xf numFmtId="0" fontId="35" fillId="4" borderId="1" xfId="0" applyFont="1" applyFill="1" applyBorder="1" applyAlignment="1">
      <alignment vertical="center" wrapText="1"/>
    </xf>
    <xf numFmtId="0" fontId="35" fillId="4" borderId="1" xfId="0" applyFont="1" applyFill="1" applyBorder="1" applyAlignment="1">
      <alignment vertical="top" wrapText="1"/>
    </xf>
    <xf numFmtId="0" fontId="24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2" fontId="25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vertical="top" wrapText="1"/>
    </xf>
    <xf numFmtId="0" fontId="24" fillId="4" borderId="1" xfId="0" applyFont="1" applyFill="1" applyBorder="1" applyAlignment="1">
      <alignment horizontal="left" vertical="top" wrapText="1"/>
    </xf>
    <xf numFmtId="0" fontId="0" fillId="0" borderId="0" xfId="0" applyFill="1" applyBorder="1"/>
    <xf numFmtId="49" fontId="22" fillId="0" borderId="0" xfId="0" applyNumberFormat="1" applyFont="1" applyFill="1" applyBorder="1"/>
    <xf numFmtId="0" fontId="22" fillId="0" borderId="0" xfId="0" applyFont="1" applyFill="1" applyBorder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right" wrapText="1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22" fillId="0" borderId="0" xfId="0" applyFont="1" applyFill="1"/>
    <xf numFmtId="0" fontId="38" fillId="0" borderId="1" xfId="0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2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2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2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0" fillId="0" borderId="0" xfId="0" applyNumberFormat="1" applyFill="1"/>
    <xf numFmtId="0" fontId="40" fillId="0" borderId="0" xfId="0" applyFont="1" applyFill="1"/>
    <xf numFmtId="0" fontId="41" fillId="0" borderId="0" xfId="0" applyFont="1" applyFill="1"/>
    <xf numFmtId="165" fontId="41" fillId="0" borderId="0" xfId="0" applyNumberFormat="1" applyFont="1" applyFill="1" applyBorder="1"/>
    <xf numFmtId="0" fontId="33" fillId="0" borderId="0" xfId="0" applyFont="1"/>
    <xf numFmtId="0" fontId="42" fillId="0" borderId="0" xfId="0" applyFont="1"/>
    <xf numFmtId="0" fontId="43" fillId="0" borderId="0" xfId="0" applyFont="1"/>
    <xf numFmtId="0" fontId="43" fillId="0" borderId="0" xfId="0" applyFont="1" applyFill="1"/>
    <xf numFmtId="2" fontId="44" fillId="0" borderId="0" xfId="0" applyNumberFormat="1" applyFont="1"/>
    <xf numFmtId="167" fontId="2" fillId="5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4" fillId="0" borderId="0" xfId="0" applyFont="1"/>
    <xf numFmtId="0" fontId="39" fillId="0" borderId="1" xfId="0" applyFont="1" applyFill="1" applyBorder="1" applyAlignment="1">
      <alignment vertical="center" wrapText="1"/>
    </xf>
    <xf numFmtId="0" fontId="39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6" fontId="29" fillId="0" borderId="3" xfId="0" applyNumberFormat="1" applyFont="1" applyFill="1" applyBorder="1" applyAlignment="1">
      <alignment horizontal="center" vertical="center" wrapText="1"/>
    </xf>
    <xf numFmtId="165" fontId="29" fillId="0" borderId="3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1" fillId="0" borderId="1" xfId="0" applyFont="1" applyFill="1" applyBorder="1" applyAlignment="1"/>
    <xf numFmtId="0" fontId="1" fillId="0" borderId="1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top" wrapText="1"/>
    </xf>
    <xf numFmtId="0" fontId="37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vertical="top" wrapText="1"/>
    </xf>
    <xf numFmtId="0" fontId="24" fillId="4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9" fillId="0" borderId="1" xfId="0" applyFont="1" applyBorder="1"/>
    <xf numFmtId="0" fontId="31" fillId="0" borderId="1" xfId="0" applyFont="1" applyBorder="1"/>
    <xf numFmtId="0" fontId="31" fillId="0" borderId="1" xfId="0" applyFont="1" applyFill="1" applyBorder="1"/>
    <xf numFmtId="2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0" borderId="1" xfId="0" applyFont="1" applyBorder="1"/>
    <xf numFmtId="0" fontId="38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32" fillId="4" borderId="0" xfId="0" applyFont="1" applyFill="1"/>
    <xf numFmtId="0" fontId="3" fillId="0" borderId="1" xfId="0" applyFont="1" applyBorder="1" applyAlignment="1">
      <alignment wrapText="1"/>
    </xf>
    <xf numFmtId="167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67" fontId="1" fillId="0" borderId="0" xfId="0" applyNumberFormat="1" applyFont="1" applyFill="1" applyAlignment="1"/>
    <xf numFmtId="167" fontId="4" fillId="0" borderId="0" xfId="0" applyNumberFormat="1" applyFont="1" applyFill="1" applyAlignment="1">
      <alignment horizontal="center"/>
    </xf>
    <xf numFmtId="167" fontId="37" fillId="4" borderId="1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/>
    <xf numFmtId="0" fontId="37" fillId="0" borderId="1" xfId="0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7" fontId="1" fillId="5" borderId="0" xfId="0" applyNumberFormat="1" applyFont="1" applyFill="1" applyAlignment="1"/>
    <xf numFmtId="167" fontId="2" fillId="5" borderId="0" xfId="0" applyNumberFormat="1" applyFont="1" applyFill="1" applyAlignment="1">
      <alignment horizontal="center"/>
    </xf>
    <xf numFmtId="167" fontId="1" fillId="5" borderId="0" xfId="0" applyNumberFormat="1" applyFont="1" applyFill="1" applyBorder="1" applyAlignment="1">
      <alignment horizontal="center" vertical="center" wrapText="1"/>
    </xf>
    <xf numFmtId="167" fontId="2" fillId="5" borderId="0" xfId="0" applyNumberFormat="1" applyFont="1" applyFill="1" applyBorder="1" applyAlignment="1">
      <alignment horizontal="center"/>
    </xf>
    <xf numFmtId="167" fontId="47" fillId="5" borderId="0" xfId="0" applyNumberFormat="1" applyFont="1" applyFill="1" applyBorder="1" applyAlignment="1">
      <alignment horizontal="center" vertical="center" wrapText="1"/>
    </xf>
    <xf numFmtId="167" fontId="14" fillId="5" borderId="0" xfId="0" applyNumberFormat="1" applyFont="1" applyFill="1" applyBorder="1" applyAlignment="1">
      <alignment horizontal="center" vertical="center" wrapText="1"/>
    </xf>
    <xf numFmtId="167" fontId="14" fillId="5" borderId="0" xfId="0" applyNumberFormat="1" applyFont="1" applyFill="1" applyBorder="1" applyAlignment="1">
      <alignment horizontal="left" vertical="center" wrapText="1"/>
    </xf>
    <xf numFmtId="167" fontId="1" fillId="5" borderId="0" xfId="0" applyNumberFormat="1" applyFont="1" applyFill="1" applyBorder="1" applyAlignment="1">
      <alignment horizontal="left"/>
    </xf>
    <xf numFmtId="167" fontId="18" fillId="5" borderId="0" xfId="0" applyNumberFormat="1" applyFont="1" applyFill="1" applyBorder="1"/>
    <xf numFmtId="167" fontId="18" fillId="5" borderId="0" xfId="0" applyNumberFormat="1" applyFont="1" applyFill="1"/>
    <xf numFmtId="49" fontId="5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left" wrapText="1"/>
    </xf>
    <xf numFmtId="2" fontId="22" fillId="0" borderId="0" xfId="0" applyNumberFormat="1" applyFont="1" applyFill="1"/>
    <xf numFmtId="167" fontId="14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/>
    <xf numFmtId="0" fontId="1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vertical="top" wrapText="1"/>
    </xf>
    <xf numFmtId="0" fontId="45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" fillId="4" borderId="1" xfId="0" applyFont="1" applyFill="1" applyBorder="1" applyAlignment="1">
      <alignment horizontal="justify" vertical="top"/>
    </xf>
    <xf numFmtId="0" fontId="46" fillId="0" borderId="0" xfId="0" applyFont="1" applyFill="1" applyAlignment="1">
      <alignment vertical="top"/>
    </xf>
    <xf numFmtId="0" fontId="35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49" fontId="35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3" fillId="4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/>
    </xf>
    <xf numFmtId="0" fontId="9" fillId="0" borderId="0" xfId="0" applyFont="1" applyAlignment="1">
      <alignment vertical="top"/>
    </xf>
    <xf numFmtId="0" fontId="3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7" fillId="4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39" fillId="0" borderId="1" xfId="0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/>
    <xf numFmtId="0" fontId="13" fillId="0" borderId="1" xfId="0" applyFont="1" applyFill="1" applyBorder="1" applyAlignment="1">
      <alignment horizontal="center" vertical="justify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67" fontId="13" fillId="0" borderId="3" xfId="0" applyNumberFormat="1" applyFont="1" applyFill="1" applyBorder="1" applyAlignment="1">
      <alignment horizontal="center" vertical="center" wrapText="1"/>
    </xf>
    <xf numFmtId="167" fontId="9" fillId="0" borderId="7" xfId="0" applyNumberFormat="1" applyFont="1" applyFill="1" applyBorder="1"/>
    <xf numFmtId="167" fontId="9" fillId="0" borderId="4" xfId="0" applyNumberFormat="1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9" fillId="0" borderId="4" xfId="0" applyFont="1" applyFill="1" applyBorder="1"/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19" workbookViewId="0">
      <selection activeCell="A7" sqref="A7:Q7"/>
    </sheetView>
  </sheetViews>
  <sheetFormatPr defaultRowHeight="15" x14ac:dyDescent="0.25"/>
  <cols>
    <col min="1" max="5" width="3.28515625" customWidth="1"/>
    <col min="6" max="6" width="31.85546875" customWidth="1"/>
    <col min="7" max="7" width="13.42578125" customWidth="1"/>
    <col min="8" max="8" width="5.42578125" customWidth="1"/>
    <col min="9" max="10" width="4" customWidth="1"/>
    <col min="11" max="11" width="6.42578125" customWidth="1"/>
    <col min="12" max="12" width="4.5703125" customWidth="1"/>
    <col min="13" max="13" width="9" customWidth="1"/>
    <col min="14" max="14" width="9.42578125" customWidth="1"/>
    <col min="15" max="15" width="14.28515625" customWidth="1"/>
    <col min="16" max="17" width="9.5703125" customWidth="1"/>
  </cols>
  <sheetData>
    <row r="1" spans="1:17" ht="87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227" t="s">
        <v>36</v>
      </c>
      <c r="P1" s="227"/>
      <c r="Q1" s="227"/>
    </row>
    <row r="2" spans="1:17" ht="64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230" t="s">
        <v>159</v>
      </c>
      <c r="P2" s="230"/>
      <c r="Q2" s="230"/>
    </row>
    <row r="3" spans="1:17" ht="18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231" t="s">
        <v>158</v>
      </c>
      <c r="P3" s="231"/>
      <c r="Q3" s="231"/>
    </row>
    <row r="4" spans="1:17" ht="18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229"/>
      <c r="P4" s="229"/>
      <c r="Q4" s="229"/>
    </row>
    <row r="5" spans="1:17" ht="14.1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4"/>
      <c r="Q5" s="4"/>
    </row>
    <row r="6" spans="1:17" ht="30.75" customHeight="1" x14ac:dyDescent="0.25">
      <c r="A6" s="228" t="s">
        <v>194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</row>
    <row r="7" spans="1:17" ht="17.45" customHeight="1" x14ac:dyDescent="0.25">
      <c r="A7" s="226" t="s">
        <v>219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pans="1:17" ht="13.9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</sheetData>
  <mergeCells count="6">
    <mergeCell ref="A7:Q7"/>
    <mergeCell ref="O1:Q1"/>
    <mergeCell ref="A6:Q6"/>
    <mergeCell ref="O4:Q4"/>
    <mergeCell ref="O2:Q2"/>
    <mergeCell ref="O3:Q3"/>
  </mergeCells>
  <phoneticPr fontId="9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28" workbookViewId="0">
      <selection activeCell="P5" sqref="P5"/>
    </sheetView>
  </sheetViews>
  <sheetFormatPr defaultRowHeight="15" x14ac:dyDescent="0.25"/>
  <cols>
    <col min="1" max="5" width="3.7109375" customWidth="1"/>
    <col min="6" max="6" width="20.5703125" customWidth="1"/>
    <col min="7" max="7" width="17" customWidth="1"/>
    <col min="8" max="12" width="5.42578125" customWidth="1"/>
    <col min="13" max="13" width="9.140625" customWidth="1"/>
    <col min="16" max="16" width="9.140625" customWidth="1"/>
  </cols>
  <sheetData>
    <row r="1" spans="1:17" x14ac:dyDescent="0.25">
      <c r="A1" s="91"/>
      <c r="B1" s="91"/>
      <c r="C1" s="91"/>
      <c r="D1" s="91"/>
      <c r="E1" s="91"/>
      <c r="F1" s="91"/>
      <c r="G1" s="91"/>
      <c r="H1" s="91"/>
      <c r="I1" s="91"/>
      <c r="J1" s="92"/>
      <c r="K1" s="93"/>
      <c r="L1" s="93"/>
      <c r="M1" s="93"/>
      <c r="N1" s="93"/>
      <c r="O1" s="93"/>
      <c r="P1" s="93"/>
      <c r="Q1" s="94"/>
    </row>
    <row r="2" spans="1:17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5"/>
      <c r="L2" s="236"/>
      <c r="M2" s="236"/>
      <c r="N2" s="236"/>
      <c r="O2" s="236"/>
      <c r="P2" s="236"/>
      <c r="Q2" s="236"/>
    </row>
    <row r="3" spans="1:17" x14ac:dyDescent="0.25">
      <c r="A3" s="91"/>
      <c r="B3" s="91"/>
      <c r="C3" s="91"/>
      <c r="D3" s="91"/>
      <c r="E3" s="91"/>
      <c r="F3" s="91"/>
      <c r="G3" s="91"/>
      <c r="H3" s="91"/>
      <c r="I3" s="91"/>
      <c r="J3" s="92"/>
      <c r="K3" s="93"/>
      <c r="L3" s="93"/>
      <c r="M3" s="93"/>
      <c r="N3" s="96"/>
      <c r="O3" s="96"/>
      <c r="P3" s="96"/>
      <c r="Q3" s="96"/>
    </row>
    <row r="4" spans="1:17" x14ac:dyDescent="0.25">
      <c r="A4" s="91"/>
      <c r="B4" s="91"/>
      <c r="C4" s="91"/>
      <c r="D4" s="91"/>
      <c r="E4" s="91"/>
      <c r="F4" s="91"/>
      <c r="G4" s="91"/>
      <c r="H4" s="91"/>
      <c r="I4" s="91"/>
      <c r="J4" s="97"/>
      <c r="K4" s="94"/>
      <c r="L4" s="94"/>
      <c r="M4" s="94"/>
      <c r="N4" s="94"/>
      <c r="O4" s="94"/>
      <c r="P4" s="98"/>
      <c r="Q4" s="93"/>
    </row>
    <row r="5" spans="1:17" x14ac:dyDescent="0.25">
      <c r="A5" s="55"/>
      <c r="B5" s="55"/>
      <c r="C5" s="55"/>
      <c r="D5" s="55"/>
      <c r="E5" s="55"/>
      <c r="F5" s="55"/>
      <c r="G5" s="55"/>
      <c r="H5" s="55"/>
      <c r="I5" s="55"/>
      <c r="J5" s="99"/>
      <c r="K5" s="100"/>
      <c r="L5" s="100"/>
      <c r="M5" s="100"/>
      <c r="N5" s="100"/>
      <c r="O5" s="100"/>
      <c r="P5" s="101"/>
      <c r="Q5" s="102"/>
    </row>
    <row r="6" spans="1:17" ht="40.5" customHeight="1" x14ac:dyDescent="0.25">
      <c r="A6" s="237" t="s">
        <v>133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</row>
    <row r="7" spans="1:17" ht="15.75" x14ac:dyDescent="0.25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</row>
    <row r="8" spans="1:17" x14ac:dyDescent="0.25">
      <c r="A8" s="235" t="s">
        <v>7</v>
      </c>
      <c r="B8" s="235"/>
      <c r="C8" s="235"/>
      <c r="D8" s="235"/>
      <c r="E8" s="235"/>
      <c r="F8" s="235" t="s">
        <v>134</v>
      </c>
      <c r="G8" s="235" t="s">
        <v>135</v>
      </c>
      <c r="H8" s="235" t="s">
        <v>136</v>
      </c>
      <c r="I8" s="235"/>
      <c r="J8" s="235"/>
      <c r="K8" s="235"/>
      <c r="L8" s="235"/>
      <c r="M8" s="240" t="s">
        <v>137</v>
      </c>
      <c r="N8" s="241"/>
      <c r="O8" s="242"/>
      <c r="P8" s="240" t="s">
        <v>138</v>
      </c>
      <c r="Q8" s="242"/>
    </row>
    <row r="9" spans="1:17" x14ac:dyDescent="0.25">
      <c r="A9" s="235"/>
      <c r="B9" s="235"/>
      <c r="C9" s="235"/>
      <c r="D9" s="235"/>
      <c r="E9" s="235"/>
      <c r="F9" s="235"/>
      <c r="G9" s="235"/>
      <c r="H9" s="235" t="s">
        <v>20</v>
      </c>
      <c r="I9" s="235" t="s">
        <v>139</v>
      </c>
      <c r="J9" s="235" t="s">
        <v>140</v>
      </c>
      <c r="K9" s="235" t="s">
        <v>141</v>
      </c>
      <c r="L9" s="235" t="s">
        <v>142</v>
      </c>
      <c r="M9" s="235" t="s">
        <v>143</v>
      </c>
      <c r="N9" s="235" t="s">
        <v>195</v>
      </c>
      <c r="O9" s="235" t="s">
        <v>144</v>
      </c>
      <c r="P9" s="239" t="s">
        <v>145</v>
      </c>
      <c r="Q9" s="239" t="s">
        <v>146</v>
      </c>
    </row>
    <row r="10" spans="1:17" ht="71.25" customHeight="1" x14ac:dyDescent="0.25">
      <c r="A10" s="103" t="s">
        <v>12</v>
      </c>
      <c r="B10" s="103" t="s">
        <v>8</v>
      </c>
      <c r="C10" s="103" t="s">
        <v>9</v>
      </c>
      <c r="D10" s="103" t="s">
        <v>10</v>
      </c>
      <c r="E10" s="103" t="s">
        <v>147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9"/>
      <c r="Q10" s="239"/>
    </row>
    <row r="11" spans="1:17" x14ac:dyDescent="0.25">
      <c r="A11" s="103">
        <v>1</v>
      </c>
      <c r="B11" s="103">
        <v>2</v>
      </c>
      <c r="C11" s="103">
        <v>3</v>
      </c>
      <c r="D11" s="103">
        <v>4</v>
      </c>
      <c r="E11" s="103">
        <v>5</v>
      </c>
      <c r="F11" s="103">
        <v>6</v>
      </c>
      <c r="G11" s="103">
        <v>7</v>
      </c>
      <c r="H11" s="103">
        <v>8</v>
      </c>
      <c r="I11" s="103">
        <v>9</v>
      </c>
      <c r="J11" s="103">
        <v>10</v>
      </c>
      <c r="K11" s="103">
        <v>11</v>
      </c>
      <c r="L11" s="103">
        <v>12</v>
      </c>
      <c r="M11" s="103">
        <v>13</v>
      </c>
      <c r="N11" s="103">
        <v>14</v>
      </c>
      <c r="O11" s="103">
        <v>15</v>
      </c>
      <c r="P11" s="104">
        <v>16</v>
      </c>
      <c r="Q11" s="104">
        <v>17</v>
      </c>
    </row>
    <row r="12" spans="1:17" x14ac:dyDescent="0.25">
      <c r="A12" s="233" t="s">
        <v>50</v>
      </c>
      <c r="B12" s="234">
        <v>0</v>
      </c>
      <c r="C12" s="234"/>
      <c r="D12" s="234"/>
      <c r="E12" s="234"/>
      <c r="F12" s="232" t="s">
        <v>184</v>
      </c>
      <c r="G12" s="105" t="s">
        <v>21</v>
      </c>
      <c r="H12" s="106"/>
      <c r="I12" s="106"/>
      <c r="J12" s="106"/>
      <c r="K12" s="106"/>
      <c r="L12" s="106"/>
      <c r="M12" s="107">
        <f>M13</f>
        <v>8077.8</v>
      </c>
      <c r="N12" s="107">
        <f>N13</f>
        <v>8923.9</v>
      </c>
      <c r="O12" s="107">
        <f>O13</f>
        <v>3873.98</v>
      </c>
      <c r="P12" s="108">
        <f>P13</f>
        <v>0.47958354997647873</v>
      </c>
      <c r="Q12" s="108">
        <f>Q13</f>
        <v>0.4341128878629299</v>
      </c>
    </row>
    <row r="13" spans="1:17" ht="52.5" x14ac:dyDescent="0.25">
      <c r="A13" s="233"/>
      <c r="B13" s="234"/>
      <c r="C13" s="234"/>
      <c r="D13" s="234"/>
      <c r="E13" s="234"/>
      <c r="F13" s="232"/>
      <c r="G13" s="105" t="s">
        <v>91</v>
      </c>
      <c r="H13" s="106">
        <v>939</v>
      </c>
      <c r="I13" s="106"/>
      <c r="J13" s="106"/>
      <c r="K13" s="106"/>
      <c r="L13" s="106"/>
      <c r="M13" s="107">
        <f>M15+M20+M26</f>
        <v>8077.8</v>
      </c>
      <c r="N13" s="107">
        <f>N14+N19+N25</f>
        <v>8923.9</v>
      </c>
      <c r="O13" s="107">
        <f>O15+O20+O25</f>
        <v>3873.98</v>
      </c>
      <c r="P13" s="108">
        <f>O13/M13</f>
        <v>0.47958354997647873</v>
      </c>
      <c r="Q13" s="108">
        <f>O13/N13</f>
        <v>0.4341128878629299</v>
      </c>
    </row>
    <row r="14" spans="1:17" x14ac:dyDescent="0.25">
      <c r="A14" s="233" t="s">
        <v>50</v>
      </c>
      <c r="B14" s="234">
        <v>0</v>
      </c>
      <c r="C14" s="233" t="s">
        <v>56</v>
      </c>
      <c r="D14" s="234"/>
      <c r="E14" s="234"/>
      <c r="F14" s="232" t="s">
        <v>148</v>
      </c>
      <c r="G14" s="105" t="s">
        <v>21</v>
      </c>
      <c r="H14" s="106"/>
      <c r="I14" s="106"/>
      <c r="J14" s="109"/>
      <c r="K14" s="109"/>
      <c r="L14" s="106"/>
      <c r="M14" s="107">
        <f>M15</f>
        <v>904</v>
      </c>
      <c r="N14" s="107">
        <f>N15</f>
        <v>904</v>
      </c>
      <c r="O14" s="107">
        <f>O15</f>
        <v>44.25</v>
      </c>
      <c r="P14" s="108">
        <f>P15</f>
        <v>4.8949115044247787E-2</v>
      </c>
      <c r="Q14" s="108">
        <f>Q15</f>
        <v>4.8949115044247787E-2</v>
      </c>
    </row>
    <row r="15" spans="1:17" ht="52.5" x14ac:dyDescent="0.25">
      <c r="A15" s="233"/>
      <c r="B15" s="234"/>
      <c r="C15" s="233"/>
      <c r="D15" s="234"/>
      <c r="E15" s="234"/>
      <c r="F15" s="232"/>
      <c r="G15" s="105" t="s">
        <v>91</v>
      </c>
      <c r="H15" s="106">
        <v>939</v>
      </c>
      <c r="I15" s="106"/>
      <c r="J15" s="109"/>
      <c r="K15" s="109"/>
      <c r="L15" s="106"/>
      <c r="M15" s="110">
        <f>M16+M17+M18</f>
        <v>904</v>
      </c>
      <c r="N15" s="110">
        <f>N16+N17+N18</f>
        <v>904</v>
      </c>
      <c r="O15" s="110">
        <f>O16+O17+O18</f>
        <v>44.25</v>
      </c>
      <c r="P15" s="111">
        <f>O15/M15</f>
        <v>4.8949115044247787E-2</v>
      </c>
      <c r="Q15" s="111">
        <f>O15/N15</f>
        <v>4.8949115044247787E-2</v>
      </c>
    </row>
    <row r="16" spans="1:17" ht="67.5" x14ac:dyDescent="0.25">
      <c r="A16" s="112" t="s">
        <v>50</v>
      </c>
      <c r="B16" s="103">
        <v>0</v>
      </c>
      <c r="C16" s="112" t="s">
        <v>56</v>
      </c>
      <c r="D16" s="103">
        <v>2</v>
      </c>
      <c r="E16" s="103">
        <v>1</v>
      </c>
      <c r="F16" s="113" t="s">
        <v>59</v>
      </c>
      <c r="G16" s="113" t="s">
        <v>91</v>
      </c>
      <c r="H16" s="7">
        <v>939</v>
      </c>
      <c r="I16" s="114" t="s">
        <v>56</v>
      </c>
      <c r="J16" s="114" t="s">
        <v>149</v>
      </c>
      <c r="K16" s="114" t="s">
        <v>150</v>
      </c>
      <c r="L16" s="7">
        <v>244</v>
      </c>
      <c r="M16" s="115">
        <v>414</v>
      </c>
      <c r="N16" s="115">
        <v>414</v>
      </c>
      <c r="O16" s="115">
        <v>19.350000000000001</v>
      </c>
      <c r="P16" s="116">
        <f>O16/M16</f>
        <v>4.6739130434782609E-2</v>
      </c>
      <c r="Q16" s="116">
        <f>O16/N16</f>
        <v>4.6739130434782609E-2</v>
      </c>
    </row>
    <row r="17" spans="1:17" ht="56.25" x14ac:dyDescent="0.25">
      <c r="A17" s="112" t="s">
        <v>50</v>
      </c>
      <c r="B17" s="103">
        <v>0</v>
      </c>
      <c r="C17" s="112" t="s">
        <v>56</v>
      </c>
      <c r="D17" s="103">
        <v>5</v>
      </c>
      <c r="E17" s="103">
        <v>1</v>
      </c>
      <c r="F17" s="113" t="s">
        <v>175</v>
      </c>
      <c r="G17" s="113" t="s">
        <v>91</v>
      </c>
      <c r="H17" s="7">
        <v>939</v>
      </c>
      <c r="I17" s="114" t="s">
        <v>56</v>
      </c>
      <c r="J17" s="114" t="s">
        <v>149</v>
      </c>
      <c r="K17" s="114" t="s">
        <v>183</v>
      </c>
      <c r="L17" s="7">
        <v>244</v>
      </c>
      <c r="M17" s="115">
        <v>0</v>
      </c>
      <c r="N17" s="115">
        <v>0</v>
      </c>
      <c r="O17" s="115">
        <v>0</v>
      </c>
      <c r="P17" s="116">
        <v>0</v>
      </c>
      <c r="Q17" s="116">
        <v>0</v>
      </c>
    </row>
    <row r="18" spans="1:17" ht="112.5" x14ac:dyDescent="0.25">
      <c r="A18" s="112" t="s">
        <v>50</v>
      </c>
      <c r="B18" s="103">
        <v>0</v>
      </c>
      <c r="C18" s="112" t="s">
        <v>56</v>
      </c>
      <c r="D18" s="103">
        <v>6</v>
      </c>
      <c r="E18" s="103">
        <v>1</v>
      </c>
      <c r="F18" s="117" t="s">
        <v>151</v>
      </c>
      <c r="G18" s="113" t="s">
        <v>91</v>
      </c>
      <c r="H18" s="7">
        <v>939</v>
      </c>
      <c r="I18" s="114" t="s">
        <v>56</v>
      </c>
      <c r="J18" s="114" t="s">
        <v>149</v>
      </c>
      <c r="K18" s="114" t="s">
        <v>167</v>
      </c>
      <c r="L18" s="7">
        <v>244</v>
      </c>
      <c r="M18" s="115">
        <v>490</v>
      </c>
      <c r="N18" s="115">
        <v>490</v>
      </c>
      <c r="O18" s="115">
        <v>24.9</v>
      </c>
      <c r="P18" s="116">
        <f>O18/M18</f>
        <v>5.0816326530612244E-2</v>
      </c>
      <c r="Q18" s="116">
        <f>O18/N18</f>
        <v>5.0816326530612244E-2</v>
      </c>
    </row>
    <row r="19" spans="1:17" x14ac:dyDescent="0.25">
      <c r="A19" s="233" t="s">
        <v>50</v>
      </c>
      <c r="B19" s="234">
        <v>0</v>
      </c>
      <c r="C19" s="233" t="s">
        <v>11</v>
      </c>
      <c r="D19" s="234"/>
      <c r="E19" s="234"/>
      <c r="F19" s="232" t="s">
        <v>152</v>
      </c>
      <c r="G19" s="105" t="s">
        <v>21</v>
      </c>
      <c r="H19" s="106"/>
      <c r="I19" s="106"/>
      <c r="J19" s="109"/>
      <c r="K19" s="109"/>
      <c r="L19" s="106"/>
      <c r="M19" s="107">
        <f>M20</f>
        <v>2394.8000000000002</v>
      </c>
      <c r="N19" s="107">
        <f>N20</f>
        <v>3240.8999999999996</v>
      </c>
      <c r="O19" s="107">
        <f>O20</f>
        <v>1426.96</v>
      </c>
      <c r="P19" s="108">
        <f>P20</f>
        <v>0.59585769166527469</v>
      </c>
      <c r="Q19" s="108">
        <f>Q20</f>
        <v>0.44029744823968658</v>
      </c>
    </row>
    <row r="20" spans="1:17" ht="52.5" x14ac:dyDescent="0.25">
      <c r="A20" s="233"/>
      <c r="B20" s="234"/>
      <c r="C20" s="233"/>
      <c r="D20" s="234"/>
      <c r="E20" s="234"/>
      <c r="F20" s="232"/>
      <c r="G20" s="105" t="s">
        <v>91</v>
      </c>
      <c r="H20" s="106">
        <v>939</v>
      </c>
      <c r="I20" s="106"/>
      <c r="J20" s="109"/>
      <c r="K20" s="109"/>
      <c r="L20" s="106"/>
      <c r="M20" s="110">
        <f>SUM(M21:M24)</f>
        <v>2394.8000000000002</v>
      </c>
      <c r="N20" s="110">
        <f>N21+N22+N24+N23</f>
        <v>3240.8999999999996</v>
      </c>
      <c r="O20" s="110">
        <f>O21+O22+O24+O23</f>
        <v>1426.96</v>
      </c>
      <c r="P20" s="111">
        <f>O20/M20</f>
        <v>0.59585769166527469</v>
      </c>
      <c r="Q20" s="111">
        <f>O20/N20</f>
        <v>0.44029744823968658</v>
      </c>
    </row>
    <row r="21" spans="1:17" ht="56.25" x14ac:dyDescent="0.25">
      <c r="A21" s="112" t="s">
        <v>50</v>
      </c>
      <c r="B21" s="103">
        <v>0</v>
      </c>
      <c r="C21" s="112" t="s">
        <v>11</v>
      </c>
      <c r="D21" s="103">
        <v>1</v>
      </c>
      <c r="E21" s="103">
        <v>1</v>
      </c>
      <c r="F21" s="113" t="s">
        <v>179</v>
      </c>
      <c r="G21" s="113" t="s">
        <v>91</v>
      </c>
      <c r="H21" s="7">
        <v>939</v>
      </c>
      <c r="I21" s="114" t="s">
        <v>56</v>
      </c>
      <c r="J21" s="114" t="s">
        <v>149</v>
      </c>
      <c r="K21" s="114" t="s">
        <v>153</v>
      </c>
      <c r="L21" s="7">
        <v>244</v>
      </c>
      <c r="M21" s="115">
        <v>310</v>
      </c>
      <c r="N21" s="115">
        <v>310</v>
      </c>
      <c r="O21" s="115">
        <v>0</v>
      </c>
      <c r="P21" s="116">
        <f>O21/M21</f>
        <v>0</v>
      </c>
      <c r="Q21" s="116">
        <f>O21/N21</f>
        <v>0</v>
      </c>
    </row>
    <row r="22" spans="1:17" ht="90" x14ac:dyDescent="0.25">
      <c r="A22" s="112" t="s">
        <v>50</v>
      </c>
      <c r="B22" s="103">
        <v>0</v>
      </c>
      <c r="C22" s="112" t="s">
        <v>11</v>
      </c>
      <c r="D22" s="103">
        <v>7</v>
      </c>
      <c r="E22" s="103">
        <v>1</v>
      </c>
      <c r="F22" s="113" t="s">
        <v>86</v>
      </c>
      <c r="G22" s="113" t="s">
        <v>91</v>
      </c>
      <c r="H22" s="7">
        <v>939</v>
      </c>
      <c r="I22" s="114" t="s">
        <v>56</v>
      </c>
      <c r="J22" s="114" t="s">
        <v>149</v>
      </c>
      <c r="K22" s="114" t="s">
        <v>154</v>
      </c>
      <c r="L22" s="7">
        <v>244</v>
      </c>
      <c r="M22" s="115">
        <v>431.2</v>
      </c>
      <c r="N22" s="115">
        <v>415.4</v>
      </c>
      <c r="O22" s="115">
        <v>0</v>
      </c>
      <c r="P22" s="116">
        <f>O22/M22</f>
        <v>0</v>
      </c>
      <c r="Q22" s="116">
        <f>O22/N22</f>
        <v>0</v>
      </c>
    </row>
    <row r="23" spans="1:17" ht="56.25" x14ac:dyDescent="0.25">
      <c r="A23" s="112" t="s">
        <v>50</v>
      </c>
      <c r="B23" s="167">
        <v>0</v>
      </c>
      <c r="C23" s="112" t="s">
        <v>11</v>
      </c>
      <c r="D23" s="167">
        <v>8</v>
      </c>
      <c r="E23" s="167">
        <v>1</v>
      </c>
      <c r="F23" s="113" t="s">
        <v>155</v>
      </c>
      <c r="G23" s="113" t="s">
        <v>91</v>
      </c>
      <c r="H23" s="106"/>
      <c r="I23" s="106"/>
      <c r="J23" s="109"/>
      <c r="K23" s="114" t="s">
        <v>180</v>
      </c>
      <c r="L23" s="7" t="s">
        <v>197</v>
      </c>
      <c r="M23" s="115">
        <v>1653.6</v>
      </c>
      <c r="N23" s="115">
        <v>1653.6</v>
      </c>
      <c r="O23" s="115">
        <v>565.05999999999995</v>
      </c>
      <c r="P23" s="116">
        <f>O23/M23</f>
        <v>0.34171504596032898</v>
      </c>
      <c r="Q23" s="116">
        <f>O23/N23</f>
        <v>0.34171504596032898</v>
      </c>
    </row>
    <row r="24" spans="1:17" ht="105.75" customHeight="1" x14ac:dyDescent="0.25">
      <c r="A24" s="112" t="s">
        <v>50</v>
      </c>
      <c r="B24" s="103">
        <v>0</v>
      </c>
      <c r="C24" s="112" t="s">
        <v>11</v>
      </c>
      <c r="D24" s="103">
        <v>8</v>
      </c>
      <c r="E24" s="103">
        <v>1</v>
      </c>
      <c r="F24" s="113" t="s">
        <v>181</v>
      </c>
      <c r="G24" s="113" t="s">
        <v>91</v>
      </c>
      <c r="H24" s="106"/>
      <c r="I24" s="106"/>
      <c r="J24" s="109"/>
      <c r="K24" s="114" t="s">
        <v>182</v>
      </c>
      <c r="L24" s="7">
        <v>121.129</v>
      </c>
      <c r="M24" s="115"/>
      <c r="N24" s="115">
        <v>861.9</v>
      </c>
      <c r="O24" s="115">
        <v>861.9</v>
      </c>
      <c r="P24" s="116"/>
      <c r="Q24" s="116">
        <f>O24/N24</f>
        <v>1</v>
      </c>
    </row>
    <row r="25" spans="1:17" s="56" customFormat="1" x14ac:dyDescent="0.25">
      <c r="A25" s="233" t="s">
        <v>50</v>
      </c>
      <c r="B25" s="234">
        <v>0</v>
      </c>
      <c r="C25" s="233" t="s">
        <v>58</v>
      </c>
      <c r="D25" s="234">
        <v>1</v>
      </c>
      <c r="E25" s="234"/>
      <c r="F25" s="232" t="s">
        <v>130</v>
      </c>
      <c r="G25" s="133" t="s">
        <v>21</v>
      </c>
      <c r="H25" s="134">
        <v>939</v>
      </c>
      <c r="I25" s="135" t="s">
        <v>56</v>
      </c>
      <c r="J25" s="135" t="s">
        <v>149</v>
      </c>
      <c r="K25" s="135"/>
      <c r="L25" s="135"/>
      <c r="M25" s="136">
        <f>M26</f>
        <v>4779</v>
      </c>
      <c r="N25" s="136">
        <f>N26</f>
        <v>4779</v>
      </c>
      <c r="O25" s="136">
        <f>O26</f>
        <v>2402.77</v>
      </c>
      <c r="P25" s="137">
        <f>P26</f>
        <v>0.50277673153379365</v>
      </c>
      <c r="Q25" s="137">
        <f>Q26</f>
        <v>0.50277673153379365</v>
      </c>
    </row>
    <row r="26" spans="1:17" ht="63" x14ac:dyDescent="0.25">
      <c r="A26" s="233"/>
      <c r="B26" s="234"/>
      <c r="C26" s="233"/>
      <c r="D26" s="234"/>
      <c r="E26" s="234"/>
      <c r="F26" s="232"/>
      <c r="G26" s="132" t="s">
        <v>91</v>
      </c>
      <c r="H26" s="106">
        <v>939</v>
      </c>
      <c r="I26" s="109" t="s">
        <v>56</v>
      </c>
      <c r="J26" s="109" t="s">
        <v>149</v>
      </c>
      <c r="K26" s="109" t="s">
        <v>156</v>
      </c>
      <c r="L26" s="109" t="s">
        <v>157</v>
      </c>
      <c r="M26" s="118">
        <v>4779</v>
      </c>
      <c r="N26" s="118">
        <v>4779</v>
      </c>
      <c r="O26" s="118">
        <v>2402.77</v>
      </c>
      <c r="P26" s="119">
        <f>O26/M26</f>
        <v>0.50277673153379365</v>
      </c>
      <c r="Q26" s="116">
        <f>O26/N26</f>
        <v>0.50277673153379365</v>
      </c>
    </row>
    <row r="27" spans="1:17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91"/>
      <c r="N27" s="138"/>
      <c r="O27" s="91"/>
      <c r="P27" s="120"/>
      <c r="Q27" s="120"/>
    </row>
    <row r="28" spans="1:17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120"/>
      <c r="Q28" s="120"/>
    </row>
    <row r="29" spans="1:17" x14ac:dyDescent="0.25">
      <c r="A29" s="121"/>
      <c r="B29" s="121"/>
      <c r="C29" s="121"/>
      <c r="D29" s="121"/>
      <c r="E29" s="121"/>
      <c r="F29" s="122" t="s">
        <v>118</v>
      </c>
      <c r="G29" s="123"/>
      <c r="H29" s="122"/>
      <c r="I29" s="122" t="s">
        <v>119</v>
      </c>
      <c r="J29" s="122"/>
      <c r="K29" s="122"/>
      <c r="L29" s="121"/>
      <c r="M29" s="121"/>
      <c r="N29" s="121"/>
      <c r="O29" s="121"/>
      <c r="P29" s="121"/>
      <c r="Q29" s="121"/>
    </row>
  </sheetData>
  <mergeCells count="43">
    <mergeCell ref="L9:L10"/>
    <mergeCell ref="M9:M10"/>
    <mergeCell ref="N9:N10"/>
    <mergeCell ref="L2:Q2"/>
    <mergeCell ref="A6:Q6"/>
    <mergeCell ref="A7:Q7"/>
    <mergeCell ref="A8:E9"/>
    <mergeCell ref="F8:F10"/>
    <mergeCell ref="O9:O10"/>
    <mergeCell ref="P9:P10"/>
    <mergeCell ref="Q9:Q10"/>
    <mergeCell ref="I9:I10"/>
    <mergeCell ref="G8:G10"/>
    <mergeCell ref="H8:L8"/>
    <mergeCell ref="M8:O8"/>
    <mergeCell ref="P8:Q8"/>
    <mergeCell ref="H9:H10"/>
    <mergeCell ref="J9:J10"/>
    <mergeCell ref="K9:K10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25:F26"/>
    <mergeCell ref="A19:A20"/>
    <mergeCell ref="B19:B20"/>
    <mergeCell ref="C19:C20"/>
    <mergeCell ref="D19:D20"/>
    <mergeCell ref="E19:E20"/>
    <mergeCell ref="F19:F20"/>
    <mergeCell ref="A25:A26"/>
    <mergeCell ref="B25:B26"/>
    <mergeCell ref="C25:C26"/>
    <mergeCell ref="D25:D26"/>
    <mergeCell ref="E25:E26"/>
  </mergeCells>
  <pageMargins left="0.98425196850393704" right="0.98425196850393704" top="0.98425196850393704" bottom="0.98425196850393704" header="0.51181102362204722" footer="0.51181102362204722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9" workbookViewId="0">
      <selection activeCell="F36" sqref="F36"/>
    </sheetView>
  </sheetViews>
  <sheetFormatPr defaultRowHeight="15" x14ac:dyDescent="0.25"/>
  <cols>
    <col min="1" max="2" width="6" customWidth="1"/>
    <col min="3" max="3" width="22" customWidth="1"/>
    <col min="4" max="4" width="51.5703125" customWidth="1"/>
    <col min="5" max="5" width="17.5703125" customWidth="1"/>
    <col min="6" max="6" width="15.140625" customWidth="1"/>
    <col min="7" max="7" width="16.140625" customWidth="1"/>
  </cols>
  <sheetData>
    <row r="1" spans="1:7" ht="4.1500000000000004" customHeight="1" x14ac:dyDescent="0.25">
      <c r="A1" s="9"/>
      <c r="B1" s="9"/>
      <c r="C1" s="9"/>
      <c r="D1" s="9"/>
      <c r="E1" s="9"/>
      <c r="F1" s="9"/>
      <c r="G1" s="9"/>
    </row>
    <row r="2" spans="1:7" ht="17.25" customHeight="1" x14ac:dyDescent="0.25">
      <c r="A2" s="247" t="s">
        <v>47</v>
      </c>
      <c r="B2" s="248"/>
      <c r="C2" s="248"/>
      <c r="D2" s="248"/>
      <c r="E2" s="248"/>
      <c r="F2" s="248"/>
      <c r="G2" s="248"/>
    </row>
    <row r="3" spans="1:7" ht="9.75" customHeight="1" x14ac:dyDescent="0.25">
      <c r="A3" s="9"/>
      <c r="B3" s="9"/>
      <c r="C3" s="9"/>
      <c r="D3" s="9"/>
      <c r="E3" s="9"/>
      <c r="F3" s="9"/>
      <c r="G3" s="9"/>
    </row>
    <row r="4" spans="1:7" s="24" customFormat="1" ht="24.75" customHeight="1" x14ac:dyDescent="0.2">
      <c r="A4" s="246" t="s">
        <v>7</v>
      </c>
      <c r="B4" s="249"/>
      <c r="C4" s="246" t="s">
        <v>22</v>
      </c>
      <c r="D4" s="246" t="s">
        <v>23</v>
      </c>
      <c r="E4" s="252" t="s">
        <v>24</v>
      </c>
      <c r="F4" s="253"/>
      <c r="G4" s="246" t="s">
        <v>46</v>
      </c>
    </row>
    <row r="5" spans="1:7" s="24" customFormat="1" ht="29.25" customHeight="1" x14ac:dyDescent="0.2">
      <c r="A5" s="246"/>
      <c r="B5" s="249"/>
      <c r="C5" s="249" t="s">
        <v>19</v>
      </c>
      <c r="D5" s="249"/>
      <c r="E5" s="250" t="s">
        <v>44</v>
      </c>
      <c r="F5" s="254" t="s">
        <v>45</v>
      </c>
      <c r="G5" s="246"/>
    </row>
    <row r="6" spans="1:7" s="24" customFormat="1" ht="23.25" customHeight="1" x14ac:dyDescent="0.2">
      <c r="A6" s="10" t="s">
        <v>12</v>
      </c>
      <c r="B6" s="10" t="s">
        <v>8</v>
      </c>
      <c r="C6" s="249"/>
      <c r="D6" s="249"/>
      <c r="E6" s="251"/>
      <c r="F6" s="255"/>
      <c r="G6" s="246"/>
    </row>
    <row r="7" spans="1:7" s="24" customFormat="1" ht="11.25" x14ac:dyDescent="0.2">
      <c r="A7" s="10">
        <v>1</v>
      </c>
      <c r="B7" s="10">
        <v>2</v>
      </c>
      <c r="C7" s="67">
        <v>3</v>
      </c>
      <c r="D7" s="67">
        <v>4</v>
      </c>
      <c r="E7" s="68">
        <v>5</v>
      </c>
      <c r="F7" s="69">
        <v>6</v>
      </c>
      <c r="G7" s="10">
        <v>7</v>
      </c>
    </row>
    <row r="8" spans="1:7" ht="15" customHeight="1" x14ac:dyDescent="0.25">
      <c r="A8" s="243" t="s">
        <v>50</v>
      </c>
      <c r="B8" s="243" t="s">
        <v>51</v>
      </c>
      <c r="C8" s="245" t="s">
        <v>196</v>
      </c>
      <c r="D8" s="11" t="s">
        <v>21</v>
      </c>
      <c r="E8" s="71">
        <f>E9</f>
        <v>8923.9</v>
      </c>
      <c r="F8" s="71">
        <f>F9</f>
        <v>3873.98</v>
      </c>
      <c r="G8" s="71">
        <f>F8/E8*100</f>
        <v>43.411288786292992</v>
      </c>
    </row>
    <row r="9" spans="1:7" ht="15" customHeight="1" x14ac:dyDescent="0.25">
      <c r="A9" s="243"/>
      <c r="B9" s="243"/>
      <c r="C9" s="245"/>
      <c r="D9" s="13" t="s">
        <v>121</v>
      </c>
      <c r="E9" s="73">
        <f>E11+E12</f>
        <v>8923.9</v>
      </c>
      <c r="F9" s="72">
        <f>F11+F12</f>
        <v>3873.98</v>
      </c>
      <c r="G9" s="72">
        <f>G11</f>
        <v>43.411288786292992</v>
      </c>
    </row>
    <row r="10" spans="1:7" ht="15" customHeight="1" x14ac:dyDescent="0.25">
      <c r="A10" s="243"/>
      <c r="B10" s="243"/>
      <c r="C10" s="245"/>
      <c r="D10" s="16" t="s">
        <v>26</v>
      </c>
      <c r="E10" s="73"/>
      <c r="F10" s="73"/>
      <c r="G10" s="71"/>
    </row>
    <row r="11" spans="1:7" ht="15" customHeight="1" x14ac:dyDescent="0.25">
      <c r="A11" s="243"/>
      <c r="B11" s="243"/>
      <c r="C11" s="245"/>
      <c r="D11" s="16" t="s">
        <v>27</v>
      </c>
      <c r="E11" s="73">
        <f>'ф 1'!N12</f>
        <v>8923.9</v>
      </c>
      <c r="F11" s="73">
        <f>'ф 1'!O13</f>
        <v>3873.98</v>
      </c>
      <c r="G11" s="72">
        <f>F11/E11*100</f>
        <v>43.411288786292992</v>
      </c>
    </row>
    <row r="12" spans="1:7" ht="15" customHeight="1" x14ac:dyDescent="0.25">
      <c r="A12" s="243"/>
      <c r="B12" s="243"/>
      <c r="C12" s="245"/>
      <c r="D12" s="16" t="s">
        <v>122</v>
      </c>
      <c r="E12" s="73">
        <v>0</v>
      </c>
      <c r="F12" s="73">
        <v>0</v>
      </c>
      <c r="G12" s="73">
        <v>0</v>
      </c>
    </row>
    <row r="13" spans="1:7" ht="15" customHeight="1" x14ac:dyDescent="0.25">
      <c r="A13" s="243"/>
      <c r="B13" s="243"/>
      <c r="C13" s="245"/>
      <c r="D13" s="16" t="s">
        <v>123</v>
      </c>
      <c r="E13" s="73">
        <v>0</v>
      </c>
      <c r="F13" s="73">
        <v>0</v>
      </c>
      <c r="G13" s="73">
        <v>0</v>
      </c>
    </row>
    <row r="14" spans="1:7" ht="27" customHeight="1" x14ac:dyDescent="0.25">
      <c r="A14" s="243"/>
      <c r="B14" s="243"/>
      <c r="C14" s="245"/>
      <c r="D14" s="18" t="s">
        <v>124</v>
      </c>
      <c r="E14" s="73">
        <v>0</v>
      </c>
      <c r="F14" s="73">
        <v>0</v>
      </c>
      <c r="G14" s="73">
        <v>0</v>
      </c>
    </row>
    <row r="15" spans="1:7" ht="15" customHeight="1" x14ac:dyDescent="0.25">
      <c r="A15" s="243"/>
      <c r="B15" s="243"/>
      <c r="C15" s="245"/>
      <c r="D15" s="18" t="s">
        <v>125</v>
      </c>
      <c r="E15" s="73">
        <v>0</v>
      </c>
      <c r="F15" s="73">
        <v>0</v>
      </c>
      <c r="G15" s="73">
        <v>0</v>
      </c>
    </row>
    <row r="16" spans="1:7" ht="15" hidden="1" customHeight="1" x14ac:dyDescent="0.25">
      <c r="A16" s="243" t="s">
        <v>0</v>
      </c>
      <c r="B16" s="243" t="s">
        <v>6</v>
      </c>
      <c r="C16" s="245" t="s">
        <v>1</v>
      </c>
      <c r="D16" s="11" t="s">
        <v>21</v>
      </c>
      <c r="E16" s="19"/>
      <c r="F16" s="19"/>
      <c r="G16" s="19"/>
    </row>
    <row r="17" spans="1:7" ht="15" hidden="1" customHeight="1" x14ac:dyDescent="0.25">
      <c r="A17" s="243"/>
      <c r="B17" s="243"/>
      <c r="C17" s="245"/>
      <c r="D17" s="13" t="s">
        <v>25</v>
      </c>
      <c r="E17" s="20"/>
      <c r="F17" s="20"/>
      <c r="G17" s="20"/>
    </row>
    <row r="18" spans="1:7" ht="15" hidden="1" customHeight="1" x14ac:dyDescent="0.25">
      <c r="A18" s="243"/>
      <c r="B18" s="243"/>
      <c r="C18" s="245"/>
      <c r="D18" s="16" t="s">
        <v>26</v>
      </c>
      <c r="E18" s="14"/>
      <c r="F18" s="14"/>
      <c r="G18" s="14"/>
    </row>
    <row r="19" spans="1:7" ht="15" hidden="1" customHeight="1" x14ac:dyDescent="0.25">
      <c r="A19" s="243"/>
      <c r="B19" s="243"/>
      <c r="C19" s="245"/>
      <c r="D19" s="16" t="s">
        <v>27</v>
      </c>
      <c r="E19" s="14"/>
      <c r="F19" s="14"/>
      <c r="G19" s="14"/>
    </row>
    <row r="20" spans="1:7" ht="15" hidden="1" customHeight="1" x14ac:dyDescent="0.25">
      <c r="A20" s="243"/>
      <c r="B20" s="243"/>
      <c r="C20" s="245"/>
      <c r="D20" s="16" t="s">
        <v>30</v>
      </c>
      <c r="E20" s="14"/>
      <c r="F20" s="14"/>
      <c r="G20" s="14"/>
    </row>
    <row r="21" spans="1:7" ht="15" hidden="1" customHeight="1" x14ac:dyDescent="0.25">
      <c r="A21" s="243"/>
      <c r="B21" s="243"/>
      <c r="C21" s="245"/>
      <c r="D21" s="16" t="s">
        <v>31</v>
      </c>
      <c r="E21" s="14"/>
      <c r="F21" s="14"/>
      <c r="G21" s="14"/>
    </row>
    <row r="22" spans="1:7" ht="15" hidden="1" customHeight="1" x14ac:dyDescent="0.25">
      <c r="A22" s="243"/>
      <c r="B22" s="243"/>
      <c r="C22" s="245"/>
      <c r="D22" s="18" t="s">
        <v>32</v>
      </c>
      <c r="E22" s="14"/>
      <c r="F22" s="14"/>
      <c r="G22" s="14"/>
    </row>
    <row r="23" spans="1:7" ht="15" hidden="1" customHeight="1" x14ac:dyDescent="0.25">
      <c r="A23" s="243"/>
      <c r="B23" s="243"/>
      <c r="C23" s="245"/>
      <c r="D23" s="18" t="s">
        <v>33</v>
      </c>
      <c r="E23" s="15"/>
      <c r="F23" s="15"/>
      <c r="G23" s="15"/>
    </row>
    <row r="24" spans="1:7" ht="15" hidden="1" customHeight="1" x14ac:dyDescent="0.25">
      <c r="A24" s="243" t="s">
        <v>0</v>
      </c>
      <c r="B24" s="243" t="s">
        <v>2</v>
      </c>
      <c r="C24" s="245" t="s">
        <v>1</v>
      </c>
      <c r="D24" s="11" t="s">
        <v>21</v>
      </c>
      <c r="E24" s="12"/>
      <c r="F24" s="12"/>
      <c r="G24" s="19"/>
    </row>
    <row r="25" spans="1:7" ht="15" hidden="1" customHeight="1" x14ac:dyDescent="0.25">
      <c r="A25" s="243"/>
      <c r="B25" s="243"/>
      <c r="C25" s="245"/>
      <c r="D25" s="13" t="s">
        <v>25</v>
      </c>
      <c r="E25" s="14"/>
      <c r="F25" s="20"/>
      <c r="G25" s="19"/>
    </row>
    <row r="26" spans="1:7" ht="15" hidden="1" customHeight="1" x14ac:dyDescent="0.25">
      <c r="A26" s="243"/>
      <c r="B26" s="243"/>
      <c r="C26" s="245"/>
      <c r="D26" s="16" t="s">
        <v>26</v>
      </c>
      <c r="E26" s="14"/>
      <c r="F26" s="37"/>
      <c r="G26" s="19"/>
    </row>
    <row r="27" spans="1:7" ht="15" hidden="1" customHeight="1" x14ac:dyDescent="0.25">
      <c r="A27" s="243"/>
      <c r="B27" s="243"/>
      <c r="C27" s="245"/>
      <c r="D27" s="16" t="s">
        <v>27</v>
      </c>
      <c r="E27" s="14"/>
      <c r="F27" s="20"/>
      <c r="G27" s="19"/>
    </row>
    <row r="28" spans="1:7" ht="15" hidden="1" customHeight="1" x14ac:dyDescent="0.25">
      <c r="A28" s="243"/>
      <c r="B28" s="243"/>
      <c r="C28" s="245"/>
      <c r="D28" s="16" t="s">
        <v>28</v>
      </c>
      <c r="E28" s="14"/>
      <c r="F28" s="20"/>
      <c r="G28" s="19"/>
    </row>
    <row r="29" spans="1:7" ht="15" hidden="1" customHeight="1" x14ac:dyDescent="0.25">
      <c r="A29" s="243"/>
      <c r="B29" s="243"/>
      <c r="C29" s="245"/>
      <c r="D29" s="16" t="s">
        <v>29</v>
      </c>
      <c r="E29" s="14"/>
      <c r="F29" s="20"/>
      <c r="G29" s="19"/>
    </row>
    <row r="30" spans="1:7" ht="15" hidden="1" customHeight="1" x14ac:dyDescent="0.25">
      <c r="A30" s="243"/>
      <c r="B30" s="243"/>
      <c r="C30" s="245"/>
      <c r="D30" s="16" t="s">
        <v>31</v>
      </c>
      <c r="E30" s="14"/>
      <c r="F30" s="20"/>
      <c r="G30" s="19"/>
    </row>
    <row r="31" spans="1:7" ht="15" hidden="1" customHeight="1" x14ac:dyDescent="0.25">
      <c r="A31" s="243"/>
      <c r="B31" s="243"/>
      <c r="C31" s="245"/>
      <c r="D31" s="17" t="s">
        <v>34</v>
      </c>
      <c r="E31" s="14"/>
      <c r="F31" s="20"/>
      <c r="G31" s="19"/>
    </row>
    <row r="32" spans="1:7" ht="14.45" hidden="1" customHeight="1" x14ac:dyDescent="0.25">
      <c r="A32" s="243"/>
      <c r="B32" s="243"/>
      <c r="C32" s="245"/>
      <c r="D32" s="22" t="s">
        <v>35</v>
      </c>
      <c r="E32" s="21"/>
      <c r="F32" s="20"/>
      <c r="G32" s="19"/>
    </row>
    <row r="33" spans="1:7" ht="15" hidden="1" customHeight="1" x14ac:dyDescent="0.25">
      <c r="A33" s="244"/>
      <c r="B33" s="244"/>
      <c r="C33" s="245"/>
      <c r="D33" s="18" t="s">
        <v>33</v>
      </c>
      <c r="E33" s="14"/>
      <c r="F33" s="20"/>
      <c r="G33" s="19"/>
    </row>
    <row r="36" spans="1:7" x14ac:dyDescent="0.25">
      <c r="C36" s="124" t="s">
        <v>118</v>
      </c>
      <c r="D36" s="124"/>
      <c r="E36" s="124" t="s">
        <v>119</v>
      </c>
    </row>
  </sheetData>
  <mergeCells count="17">
    <mergeCell ref="G4:G6"/>
    <mergeCell ref="A2:G2"/>
    <mergeCell ref="A4:B5"/>
    <mergeCell ref="C4:C6"/>
    <mergeCell ref="D4:D6"/>
    <mergeCell ref="E5:E6"/>
    <mergeCell ref="E4:F4"/>
    <mergeCell ref="F5:F6"/>
    <mergeCell ref="A24:A33"/>
    <mergeCell ref="B24:B33"/>
    <mergeCell ref="C24:C33"/>
    <mergeCell ref="A8:A15"/>
    <mergeCell ref="B8:B15"/>
    <mergeCell ref="C8:C15"/>
    <mergeCell ref="A16:A23"/>
    <mergeCell ref="B16:B23"/>
    <mergeCell ref="C16:C23"/>
  </mergeCells>
  <phoneticPr fontId="9" type="noConversion"/>
  <pageMargins left="0.98425196850393704" right="0.98425196850393704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topLeftCell="A36" zoomScale="90" zoomScaleNormal="90" workbookViewId="0">
      <selection activeCell="A27" sqref="A27:XFD30"/>
    </sheetView>
  </sheetViews>
  <sheetFormatPr defaultColWidth="8.85546875" defaultRowHeight="11.25" x14ac:dyDescent="0.2"/>
  <cols>
    <col min="1" max="1" width="4.7109375" style="36" customWidth="1"/>
    <col min="2" max="2" width="3.7109375" style="36" customWidth="1"/>
    <col min="3" max="3" width="4.140625" style="36" customWidth="1"/>
    <col min="4" max="4" width="4.5703125" style="36" customWidth="1"/>
    <col min="5" max="5" width="30.42578125" style="36" customWidth="1"/>
    <col min="6" max="6" width="17.5703125" style="36" customWidth="1"/>
    <col min="7" max="7" width="7.140625" style="36" customWidth="1"/>
    <col min="8" max="8" width="6.5703125" style="36" customWidth="1"/>
    <col min="9" max="9" width="25.28515625" style="36" customWidth="1"/>
    <col min="10" max="10" width="25" style="77" customWidth="1"/>
    <col min="11" max="11" width="12.140625" style="38" customWidth="1"/>
    <col min="12" max="13" width="0" style="36" hidden="1" customWidth="1"/>
    <col min="14" max="16384" width="8.85546875" style="36"/>
  </cols>
  <sheetData>
    <row r="1" spans="1:14" ht="3" customHeight="1" x14ac:dyDescent="0.2">
      <c r="A1" s="26"/>
      <c r="B1" s="26"/>
      <c r="C1" s="26"/>
      <c r="D1" s="26"/>
      <c r="E1" s="26"/>
      <c r="F1" s="26"/>
      <c r="G1" s="26"/>
      <c r="H1" s="26"/>
      <c r="I1" s="29"/>
      <c r="J1" s="30"/>
      <c r="K1" s="30"/>
      <c r="L1" s="29"/>
      <c r="M1" s="29"/>
      <c r="N1" s="31"/>
    </row>
    <row r="2" spans="1:14" ht="12.75" x14ac:dyDescent="0.2">
      <c r="A2" s="257" t="s">
        <v>42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4" x14ac:dyDescent="0.2">
      <c r="A3" s="32"/>
      <c r="B3" s="32"/>
      <c r="C3" s="32"/>
      <c r="D3" s="27"/>
      <c r="E3" s="27"/>
      <c r="F3" s="27"/>
      <c r="G3" s="27"/>
      <c r="H3" s="27"/>
      <c r="I3" s="27"/>
      <c r="J3" s="33"/>
    </row>
    <row r="4" spans="1:14" ht="42" customHeight="1" x14ac:dyDescent="0.2">
      <c r="A4" s="259" t="s">
        <v>7</v>
      </c>
      <c r="B4" s="259"/>
      <c r="C4" s="259"/>
      <c r="D4" s="259"/>
      <c r="E4" s="260" t="s">
        <v>13</v>
      </c>
      <c r="F4" s="260" t="s">
        <v>3</v>
      </c>
      <c r="G4" s="260" t="s">
        <v>40</v>
      </c>
      <c r="H4" s="260" t="s">
        <v>41</v>
      </c>
      <c r="I4" s="260" t="s">
        <v>4</v>
      </c>
      <c r="J4" s="260" t="s">
        <v>37</v>
      </c>
      <c r="K4" s="256" t="s">
        <v>38</v>
      </c>
    </row>
    <row r="5" spans="1:14" ht="15" customHeight="1" x14ac:dyDescent="0.2">
      <c r="A5" s="25" t="s">
        <v>12</v>
      </c>
      <c r="B5" s="25" t="s">
        <v>8</v>
      </c>
      <c r="C5" s="25" t="s">
        <v>9</v>
      </c>
      <c r="D5" s="25" t="s">
        <v>10</v>
      </c>
      <c r="E5" s="261"/>
      <c r="F5" s="261"/>
      <c r="G5" s="261"/>
      <c r="H5" s="261"/>
      <c r="I5" s="261"/>
      <c r="J5" s="261"/>
      <c r="K5" s="256"/>
    </row>
    <row r="6" spans="1:14" s="45" customFormat="1" ht="38.25" x14ac:dyDescent="0.2">
      <c r="A6" s="41">
        <v>15</v>
      </c>
      <c r="B6" s="41">
        <v>0</v>
      </c>
      <c r="C6" s="41"/>
      <c r="D6" s="41"/>
      <c r="E6" s="42" t="s">
        <v>52</v>
      </c>
      <c r="F6" s="43"/>
      <c r="G6" s="43"/>
      <c r="H6" s="43"/>
      <c r="I6" s="43"/>
      <c r="J6" s="43"/>
      <c r="K6" s="44"/>
    </row>
    <row r="7" spans="1:14" s="130" customFormat="1" ht="76.5" x14ac:dyDescent="0.2">
      <c r="A7" s="46" t="s">
        <v>50</v>
      </c>
      <c r="B7" s="46" t="s">
        <v>51</v>
      </c>
      <c r="C7" s="46" t="s">
        <v>14</v>
      </c>
      <c r="D7" s="47"/>
      <c r="E7" s="48" t="s">
        <v>53</v>
      </c>
      <c r="F7" s="163" t="s">
        <v>52</v>
      </c>
      <c r="G7" s="49" t="s">
        <v>198</v>
      </c>
      <c r="H7" s="49"/>
      <c r="I7" s="164"/>
      <c r="J7" s="165"/>
      <c r="K7" s="81"/>
    </row>
    <row r="8" spans="1:14" s="205" customFormat="1" ht="70.5" customHeight="1" x14ac:dyDescent="0.25">
      <c r="A8" s="201">
        <v>15</v>
      </c>
      <c r="B8" s="201">
        <v>0</v>
      </c>
      <c r="C8" s="202" t="s">
        <v>56</v>
      </c>
      <c r="D8" s="201">
        <v>1</v>
      </c>
      <c r="E8" s="203" t="s">
        <v>54</v>
      </c>
      <c r="F8" s="203" t="s">
        <v>55</v>
      </c>
      <c r="G8" s="203" t="s">
        <v>198</v>
      </c>
      <c r="H8" s="203" t="s">
        <v>57</v>
      </c>
      <c r="I8" s="157" t="s">
        <v>168</v>
      </c>
      <c r="J8" s="169" t="s">
        <v>205</v>
      </c>
      <c r="K8" s="158"/>
      <c r="L8" s="204" t="s">
        <v>161</v>
      </c>
    </row>
    <row r="9" spans="1:14" s="205" customFormat="1" ht="72" x14ac:dyDescent="0.25">
      <c r="A9" s="201">
        <v>15</v>
      </c>
      <c r="B9" s="201">
        <v>0</v>
      </c>
      <c r="C9" s="202" t="s">
        <v>56</v>
      </c>
      <c r="D9" s="201">
        <v>2</v>
      </c>
      <c r="E9" s="203" t="s">
        <v>59</v>
      </c>
      <c r="F9" s="203" t="s">
        <v>55</v>
      </c>
      <c r="G9" s="203" t="s">
        <v>198</v>
      </c>
      <c r="H9" s="203" t="s">
        <v>57</v>
      </c>
      <c r="I9" s="70" t="s">
        <v>69</v>
      </c>
      <c r="J9" s="70" t="s">
        <v>206</v>
      </c>
      <c r="K9" s="70" t="s">
        <v>114</v>
      </c>
    </row>
    <row r="10" spans="1:14" s="205" customFormat="1" ht="95.25" customHeight="1" x14ac:dyDescent="0.25">
      <c r="A10" s="201">
        <v>15</v>
      </c>
      <c r="B10" s="201">
        <v>0</v>
      </c>
      <c r="C10" s="202" t="s">
        <v>56</v>
      </c>
      <c r="D10" s="201">
        <v>3</v>
      </c>
      <c r="E10" s="203" t="s">
        <v>60</v>
      </c>
      <c r="F10" s="203" t="s">
        <v>55</v>
      </c>
      <c r="G10" s="203" t="s">
        <v>198</v>
      </c>
      <c r="H10" s="203" t="s">
        <v>57</v>
      </c>
      <c r="I10" s="84" t="s">
        <v>70</v>
      </c>
      <c r="J10" s="170" t="s">
        <v>207</v>
      </c>
      <c r="K10" s="157" t="s">
        <v>114</v>
      </c>
    </row>
    <row r="11" spans="1:14" s="205" customFormat="1" ht="60" x14ac:dyDescent="0.25">
      <c r="A11" s="201">
        <v>15</v>
      </c>
      <c r="B11" s="201">
        <v>0</v>
      </c>
      <c r="C11" s="202" t="s">
        <v>56</v>
      </c>
      <c r="D11" s="201">
        <v>4</v>
      </c>
      <c r="E11" s="203" t="s">
        <v>61</v>
      </c>
      <c r="F11" s="203" t="s">
        <v>55</v>
      </c>
      <c r="G11" s="203" t="s">
        <v>198</v>
      </c>
      <c r="H11" s="203" t="s">
        <v>57</v>
      </c>
      <c r="I11" s="84" t="s">
        <v>71</v>
      </c>
      <c r="J11" s="139" t="s">
        <v>120</v>
      </c>
      <c r="K11" s="206"/>
      <c r="L11" s="207"/>
    </row>
    <row r="12" spans="1:14" s="205" customFormat="1" ht="120" x14ac:dyDescent="0.25">
      <c r="A12" s="201">
        <v>15</v>
      </c>
      <c r="B12" s="201">
        <v>0</v>
      </c>
      <c r="C12" s="202" t="s">
        <v>56</v>
      </c>
      <c r="D12" s="201">
        <v>5</v>
      </c>
      <c r="E12" s="203" t="s">
        <v>62</v>
      </c>
      <c r="F12" s="203" t="s">
        <v>55</v>
      </c>
      <c r="G12" s="203" t="s">
        <v>198</v>
      </c>
      <c r="H12" s="203" t="s">
        <v>57</v>
      </c>
      <c r="I12" s="84" t="s">
        <v>72</v>
      </c>
      <c r="J12" s="139" t="s">
        <v>220</v>
      </c>
      <c r="K12" s="157"/>
    </row>
    <row r="13" spans="1:14" s="205" customFormat="1" ht="60" x14ac:dyDescent="0.25">
      <c r="A13" s="201">
        <v>15</v>
      </c>
      <c r="B13" s="201">
        <v>0</v>
      </c>
      <c r="C13" s="202" t="s">
        <v>56</v>
      </c>
      <c r="D13" s="201">
        <v>6</v>
      </c>
      <c r="E13" s="203" t="s">
        <v>63</v>
      </c>
      <c r="F13" s="203" t="s">
        <v>55</v>
      </c>
      <c r="G13" s="203" t="s">
        <v>198</v>
      </c>
      <c r="H13" s="203" t="s">
        <v>57</v>
      </c>
      <c r="I13" s="84" t="s">
        <v>73</v>
      </c>
      <c r="J13" s="157" t="s">
        <v>221</v>
      </c>
      <c r="K13" s="157" t="s">
        <v>114</v>
      </c>
    </row>
    <row r="14" spans="1:14" s="52" customFormat="1" ht="60" x14ac:dyDescent="0.2">
      <c r="A14" s="74">
        <v>15</v>
      </c>
      <c r="B14" s="74">
        <v>0</v>
      </c>
      <c r="C14" s="75" t="s">
        <v>56</v>
      </c>
      <c r="D14" s="74">
        <v>7</v>
      </c>
      <c r="E14" s="76" t="s">
        <v>127</v>
      </c>
      <c r="F14" s="76" t="s">
        <v>55</v>
      </c>
      <c r="G14" s="76" t="s">
        <v>198</v>
      </c>
      <c r="H14" s="76" t="s">
        <v>57</v>
      </c>
      <c r="I14" s="83" t="s">
        <v>74</v>
      </c>
      <c r="J14" s="171" t="s">
        <v>222</v>
      </c>
      <c r="K14" s="82" t="s">
        <v>114</v>
      </c>
    </row>
    <row r="15" spans="1:14" s="52" customFormat="1" ht="60" x14ac:dyDescent="0.2">
      <c r="A15" s="74">
        <v>15</v>
      </c>
      <c r="B15" s="74">
        <v>0</v>
      </c>
      <c r="C15" s="75" t="s">
        <v>56</v>
      </c>
      <c r="D15" s="62">
        <v>8</v>
      </c>
      <c r="E15" s="76" t="s">
        <v>64</v>
      </c>
      <c r="F15" s="76" t="s">
        <v>55</v>
      </c>
      <c r="G15" s="76" t="s">
        <v>198</v>
      </c>
      <c r="H15" s="76" t="s">
        <v>57</v>
      </c>
      <c r="I15" s="83" t="s">
        <v>75</v>
      </c>
      <c r="J15" s="84" t="s">
        <v>223</v>
      </c>
      <c r="K15" s="82" t="s">
        <v>114</v>
      </c>
    </row>
    <row r="16" spans="1:14" s="52" customFormat="1" ht="72" x14ac:dyDescent="0.2">
      <c r="A16" s="74">
        <v>15</v>
      </c>
      <c r="B16" s="74">
        <v>0</v>
      </c>
      <c r="C16" s="75" t="s">
        <v>56</v>
      </c>
      <c r="D16" s="62">
        <v>9</v>
      </c>
      <c r="E16" s="76" t="s">
        <v>65</v>
      </c>
      <c r="F16" s="76" t="s">
        <v>55</v>
      </c>
      <c r="G16" s="76" t="s">
        <v>198</v>
      </c>
      <c r="H16" s="76" t="s">
        <v>57</v>
      </c>
      <c r="I16" s="84" t="s">
        <v>76</v>
      </c>
      <c r="J16" s="170" t="s">
        <v>208</v>
      </c>
      <c r="K16" s="82" t="s">
        <v>114</v>
      </c>
    </row>
    <row r="17" spans="1:12" s="52" customFormat="1" ht="96" x14ac:dyDescent="0.2">
      <c r="A17" s="74">
        <v>15</v>
      </c>
      <c r="B17" s="74">
        <v>0</v>
      </c>
      <c r="C17" s="75" t="s">
        <v>56</v>
      </c>
      <c r="D17" s="62">
        <v>10</v>
      </c>
      <c r="E17" s="76" t="s">
        <v>66</v>
      </c>
      <c r="F17" s="76" t="s">
        <v>55</v>
      </c>
      <c r="G17" s="76" t="s">
        <v>198</v>
      </c>
      <c r="H17" s="76" t="s">
        <v>57</v>
      </c>
      <c r="I17" s="83" t="s">
        <v>77</v>
      </c>
      <c r="J17" s="170" t="s">
        <v>209</v>
      </c>
      <c r="K17" s="82" t="s">
        <v>114</v>
      </c>
    </row>
    <row r="18" spans="1:12" s="205" customFormat="1" ht="189.75" customHeight="1" x14ac:dyDescent="0.25">
      <c r="A18" s="201">
        <v>15</v>
      </c>
      <c r="B18" s="201">
        <v>0</v>
      </c>
      <c r="C18" s="202" t="s">
        <v>56</v>
      </c>
      <c r="D18" s="150">
        <v>11</v>
      </c>
      <c r="E18" s="203" t="s">
        <v>67</v>
      </c>
      <c r="F18" s="203" t="s">
        <v>55</v>
      </c>
      <c r="G18" s="203" t="s">
        <v>198</v>
      </c>
      <c r="H18" s="203" t="s">
        <v>57</v>
      </c>
      <c r="I18" s="84" t="s">
        <v>78</v>
      </c>
      <c r="J18" s="157" t="s">
        <v>216</v>
      </c>
      <c r="K18" s="157" t="s">
        <v>126</v>
      </c>
    </row>
    <row r="19" spans="1:12" s="52" customFormat="1" ht="69" customHeight="1" x14ac:dyDescent="0.2">
      <c r="A19" s="59">
        <v>15</v>
      </c>
      <c r="B19" s="59">
        <v>0</v>
      </c>
      <c r="C19" s="60" t="s">
        <v>56</v>
      </c>
      <c r="D19" s="62">
        <v>12</v>
      </c>
      <c r="E19" s="61" t="s">
        <v>68</v>
      </c>
      <c r="F19" s="61" t="s">
        <v>55</v>
      </c>
      <c r="G19" s="140" t="s">
        <v>200</v>
      </c>
      <c r="H19" s="83" t="s">
        <v>57</v>
      </c>
      <c r="I19" s="83" t="s">
        <v>79</v>
      </c>
      <c r="J19" s="83" t="s">
        <v>201</v>
      </c>
      <c r="K19" s="51"/>
    </row>
    <row r="20" spans="1:12" s="205" customFormat="1" ht="109.5" customHeight="1" x14ac:dyDescent="0.25">
      <c r="A20" s="209">
        <v>15</v>
      </c>
      <c r="B20" s="209">
        <v>0</v>
      </c>
      <c r="C20" s="210" t="s">
        <v>56</v>
      </c>
      <c r="D20" s="150">
        <v>13</v>
      </c>
      <c r="E20" s="208" t="s">
        <v>177</v>
      </c>
      <c r="F20" s="208" t="s">
        <v>55</v>
      </c>
      <c r="G20" s="203" t="s">
        <v>198</v>
      </c>
      <c r="H20" s="208" t="s">
        <v>57</v>
      </c>
      <c r="I20" s="203" t="s">
        <v>178</v>
      </c>
      <c r="J20" s="84" t="s">
        <v>225</v>
      </c>
      <c r="K20" s="211"/>
    </row>
    <row r="21" spans="1:12" s="52" customFormat="1" ht="74.25" customHeight="1" x14ac:dyDescent="0.2">
      <c r="A21" s="46" t="s">
        <v>50</v>
      </c>
      <c r="B21" s="46" t="s">
        <v>51</v>
      </c>
      <c r="C21" s="46" t="s">
        <v>11</v>
      </c>
      <c r="D21" s="47"/>
      <c r="E21" s="48" t="s">
        <v>80</v>
      </c>
      <c r="F21" s="49" t="s">
        <v>52</v>
      </c>
      <c r="G21" s="49" t="s">
        <v>198</v>
      </c>
      <c r="H21" s="61"/>
      <c r="I21" s="88"/>
      <c r="J21" s="50"/>
      <c r="K21" s="51"/>
      <c r="L21" s="130"/>
    </row>
    <row r="22" spans="1:12" s="205" customFormat="1" ht="107.25" customHeight="1" x14ac:dyDescent="0.25">
      <c r="A22" s="53" t="s">
        <v>50</v>
      </c>
      <c r="B22" s="53" t="s">
        <v>51</v>
      </c>
      <c r="C22" s="53" t="s">
        <v>11</v>
      </c>
      <c r="D22" s="150">
        <v>1</v>
      </c>
      <c r="E22" s="208" t="s">
        <v>81</v>
      </c>
      <c r="F22" s="208" t="s">
        <v>55</v>
      </c>
      <c r="G22" s="170" t="s">
        <v>198</v>
      </c>
      <c r="H22" s="208" t="s">
        <v>57</v>
      </c>
      <c r="I22" s="203" t="s">
        <v>92</v>
      </c>
      <c r="J22" s="139" t="s">
        <v>210</v>
      </c>
      <c r="K22" s="89" t="s">
        <v>113</v>
      </c>
    </row>
    <row r="23" spans="1:12" s="205" customFormat="1" ht="130.5" customHeight="1" x14ac:dyDescent="0.25">
      <c r="A23" s="53" t="s">
        <v>50</v>
      </c>
      <c r="B23" s="53" t="s">
        <v>51</v>
      </c>
      <c r="C23" s="53" t="s">
        <v>11</v>
      </c>
      <c r="D23" s="150">
        <v>2</v>
      </c>
      <c r="E23" s="208" t="s">
        <v>82</v>
      </c>
      <c r="F23" s="208" t="s">
        <v>55</v>
      </c>
      <c r="G23" s="203" t="s">
        <v>187</v>
      </c>
      <c r="H23" s="208" t="s">
        <v>57</v>
      </c>
      <c r="I23" s="203" t="s">
        <v>93</v>
      </c>
      <c r="J23" s="70" t="s">
        <v>224</v>
      </c>
      <c r="K23" s="70" t="s">
        <v>114</v>
      </c>
      <c r="L23" s="207" t="s">
        <v>163</v>
      </c>
    </row>
    <row r="24" spans="1:12" s="205" customFormat="1" ht="120.75" customHeight="1" x14ac:dyDescent="0.25">
      <c r="A24" s="53" t="s">
        <v>50</v>
      </c>
      <c r="B24" s="53" t="s">
        <v>51</v>
      </c>
      <c r="C24" s="53" t="s">
        <v>11</v>
      </c>
      <c r="D24" s="150">
        <v>3</v>
      </c>
      <c r="E24" s="208" t="s">
        <v>83</v>
      </c>
      <c r="F24" s="208" t="s">
        <v>55</v>
      </c>
      <c r="G24" s="139" t="s">
        <v>198</v>
      </c>
      <c r="H24" s="84" t="s">
        <v>57</v>
      </c>
      <c r="I24" s="84" t="s">
        <v>94</v>
      </c>
      <c r="J24" s="139" t="s">
        <v>202</v>
      </c>
      <c r="K24" s="89" t="s">
        <v>114</v>
      </c>
    </row>
    <row r="25" spans="1:12" s="205" customFormat="1" ht="81" customHeight="1" x14ac:dyDescent="0.25">
      <c r="A25" s="53" t="s">
        <v>50</v>
      </c>
      <c r="B25" s="53" t="s">
        <v>51</v>
      </c>
      <c r="C25" s="53" t="s">
        <v>11</v>
      </c>
      <c r="D25" s="150">
        <v>4</v>
      </c>
      <c r="E25" s="208" t="s">
        <v>68</v>
      </c>
      <c r="F25" s="208" t="s">
        <v>55</v>
      </c>
      <c r="G25" s="203" t="s">
        <v>198</v>
      </c>
      <c r="H25" s="208" t="s">
        <v>57</v>
      </c>
      <c r="I25" s="203" t="s">
        <v>95</v>
      </c>
      <c r="J25" s="70" t="s">
        <v>174</v>
      </c>
      <c r="K25" s="211"/>
    </row>
    <row r="26" spans="1:12" s="205" customFormat="1" ht="74.25" customHeight="1" x14ac:dyDescent="0.25">
      <c r="A26" s="53" t="s">
        <v>50</v>
      </c>
      <c r="B26" s="53" t="s">
        <v>51</v>
      </c>
      <c r="C26" s="53" t="s">
        <v>11</v>
      </c>
      <c r="D26" s="150">
        <v>5</v>
      </c>
      <c r="E26" s="208" t="s">
        <v>84</v>
      </c>
      <c r="F26" s="208" t="s">
        <v>55</v>
      </c>
      <c r="G26" s="203" t="s">
        <v>198</v>
      </c>
      <c r="H26" s="208" t="s">
        <v>57</v>
      </c>
      <c r="I26" s="203" t="s">
        <v>96</v>
      </c>
      <c r="J26" s="70" t="s">
        <v>115</v>
      </c>
      <c r="K26" s="70" t="s">
        <v>114</v>
      </c>
    </row>
    <row r="27" spans="1:12" s="205" customFormat="1" ht="81.75" customHeight="1" x14ac:dyDescent="0.25">
      <c r="A27" s="53" t="s">
        <v>50</v>
      </c>
      <c r="B27" s="53" t="s">
        <v>51</v>
      </c>
      <c r="C27" s="53" t="s">
        <v>11</v>
      </c>
      <c r="D27" s="150">
        <v>6</v>
      </c>
      <c r="E27" s="208" t="s">
        <v>85</v>
      </c>
      <c r="F27" s="208" t="s">
        <v>55</v>
      </c>
      <c r="G27" s="139" t="s">
        <v>198</v>
      </c>
      <c r="H27" s="84" t="s">
        <v>57</v>
      </c>
      <c r="I27" s="84" t="s">
        <v>97</v>
      </c>
      <c r="J27" s="212" t="s">
        <v>203</v>
      </c>
      <c r="K27" s="211"/>
      <c r="L27" s="204" t="s">
        <v>164</v>
      </c>
    </row>
    <row r="28" spans="1:12" s="205" customFormat="1" ht="72" x14ac:dyDescent="0.25">
      <c r="A28" s="53" t="s">
        <v>50</v>
      </c>
      <c r="B28" s="53" t="s">
        <v>51</v>
      </c>
      <c r="C28" s="53" t="s">
        <v>11</v>
      </c>
      <c r="D28" s="150">
        <v>7</v>
      </c>
      <c r="E28" s="208" t="s">
        <v>86</v>
      </c>
      <c r="F28" s="208" t="s">
        <v>55</v>
      </c>
      <c r="G28" s="203" t="s">
        <v>198</v>
      </c>
      <c r="H28" s="208" t="s">
        <v>57</v>
      </c>
      <c r="I28" s="203" t="s">
        <v>98</v>
      </c>
      <c r="J28" s="156" t="s">
        <v>188</v>
      </c>
      <c r="K28" s="89" t="s">
        <v>114</v>
      </c>
      <c r="L28" s="204" t="s">
        <v>164</v>
      </c>
    </row>
    <row r="29" spans="1:12" s="205" customFormat="1" ht="60" x14ac:dyDescent="0.25">
      <c r="A29" s="53" t="s">
        <v>50</v>
      </c>
      <c r="B29" s="53" t="s">
        <v>51</v>
      </c>
      <c r="C29" s="53" t="s">
        <v>11</v>
      </c>
      <c r="D29" s="150">
        <v>8</v>
      </c>
      <c r="E29" s="208" t="s">
        <v>87</v>
      </c>
      <c r="F29" s="208" t="s">
        <v>55</v>
      </c>
      <c r="G29" s="203" t="s">
        <v>198</v>
      </c>
      <c r="H29" s="208" t="s">
        <v>57</v>
      </c>
      <c r="I29" s="203" t="s">
        <v>99</v>
      </c>
      <c r="J29" s="156" t="s">
        <v>189</v>
      </c>
      <c r="K29" s="89" t="s">
        <v>131</v>
      </c>
    </row>
    <row r="30" spans="1:12" s="205" customFormat="1" ht="60" x14ac:dyDescent="0.25">
      <c r="A30" s="53" t="s">
        <v>50</v>
      </c>
      <c r="B30" s="53" t="s">
        <v>51</v>
      </c>
      <c r="C30" s="53" t="s">
        <v>11</v>
      </c>
      <c r="D30" s="150">
        <v>9</v>
      </c>
      <c r="E30" s="208" t="s">
        <v>127</v>
      </c>
      <c r="F30" s="208" t="s">
        <v>55</v>
      </c>
      <c r="G30" s="203" t="s">
        <v>198</v>
      </c>
      <c r="H30" s="208" t="s">
        <v>57</v>
      </c>
      <c r="I30" s="203" t="s">
        <v>100</v>
      </c>
      <c r="J30" s="70" t="s">
        <v>116</v>
      </c>
      <c r="K30" s="89" t="s">
        <v>114</v>
      </c>
    </row>
    <row r="31" spans="1:12" s="205" customFormat="1" ht="72" x14ac:dyDescent="0.25">
      <c r="A31" s="53" t="s">
        <v>50</v>
      </c>
      <c r="B31" s="53" t="s">
        <v>51</v>
      </c>
      <c r="C31" s="53" t="s">
        <v>11</v>
      </c>
      <c r="D31" s="150">
        <v>10</v>
      </c>
      <c r="E31" s="208" t="s">
        <v>88</v>
      </c>
      <c r="F31" s="208" t="s">
        <v>55</v>
      </c>
      <c r="G31" s="203" t="s">
        <v>198</v>
      </c>
      <c r="H31" s="208" t="s">
        <v>57</v>
      </c>
      <c r="I31" s="203" t="s">
        <v>101</v>
      </c>
      <c r="J31" s="70" t="s">
        <v>117</v>
      </c>
      <c r="K31" s="70" t="s">
        <v>114</v>
      </c>
      <c r="L31" s="204" t="s">
        <v>162</v>
      </c>
    </row>
    <row r="32" spans="1:12" s="205" customFormat="1" ht="111" customHeight="1" x14ac:dyDescent="0.25">
      <c r="A32" s="53" t="s">
        <v>50</v>
      </c>
      <c r="B32" s="53" t="s">
        <v>51</v>
      </c>
      <c r="C32" s="53" t="s">
        <v>11</v>
      </c>
      <c r="D32" s="150">
        <v>11</v>
      </c>
      <c r="E32" s="208" t="s">
        <v>89</v>
      </c>
      <c r="F32" s="208" t="s">
        <v>55</v>
      </c>
      <c r="G32" s="203" t="s">
        <v>198</v>
      </c>
      <c r="H32" s="208" t="s">
        <v>57</v>
      </c>
      <c r="I32" s="203" t="s">
        <v>102</v>
      </c>
      <c r="J32" s="203" t="s">
        <v>211</v>
      </c>
      <c r="K32" s="211"/>
    </row>
    <row r="33" spans="1:11" s="205" customFormat="1" ht="96.75" customHeight="1" x14ac:dyDescent="0.25">
      <c r="A33" s="53" t="s">
        <v>50</v>
      </c>
      <c r="B33" s="53" t="s">
        <v>51</v>
      </c>
      <c r="C33" s="53" t="s">
        <v>11</v>
      </c>
      <c r="D33" s="150">
        <v>12</v>
      </c>
      <c r="E33" s="208" t="s">
        <v>90</v>
      </c>
      <c r="F33" s="208" t="s">
        <v>91</v>
      </c>
      <c r="G33" s="139" t="s">
        <v>198</v>
      </c>
      <c r="H33" s="84" t="s">
        <v>57</v>
      </c>
      <c r="I33" s="84" t="s">
        <v>103</v>
      </c>
      <c r="J33" s="212" t="s">
        <v>199</v>
      </c>
      <c r="K33" s="211"/>
    </row>
    <row r="34" spans="1:11" s="205" customFormat="1" ht="270" customHeight="1" x14ac:dyDescent="0.25">
      <c r="A34" s="53" t="s">
        <v>50</v>
      </c>
      <c r="B34" s="53" t="s">
        <v>51</v>
      </c>
      <c r="C34" s="53" t="s">
        <v>11</v>
      </c>
      <c r="D34" s="150">
        <v>13</v>
      </c>
      <c r="E34" s="208" t="s">
        <v>190</v>
      </c>
      <c r="F34" s="208" t="s">
        <v>91</v>
      </c>
      <c r="G34" s="139" t="s">
        <v>198</v>
      </c>
      <c r="H34" s="84" t="s">
        <v>57</v>
      </c>
      <c r="I34" s="84" t="s">
        <v>191</v>
      </c>
      <c r="J34" s="212" t="s">
        <v>212</v>
      </c>
      <c r="K34" s="211"/>
    </row>
    <row r="35" spans="1:11" s="54" customFormat="1" ht="69.75" customHeight="1" x14ac:dyDescent="0.2">
      <c r="A35" s="46" t="s">
        <v>50</v>
      </c>
      <c r="B35" s="46" t="s">
        <v>51</v>
      </c>
      <c r="C35" s="46" t="s">
        <v>58</v>
      </c>
      <c r="D35" s="47"/>
      <c r="E35" s="48" t="s">
        <v>130</v>
      </c>
      <c r="F35" s="63" t="s">
        <v>91</v>
      </c>
      <c r="G35" s="49" t="s">
        <v>198</v>
      </c>
      <c r="H35" s="61"/>
      <c r="I35" s="88"/>
      <c r="J35" s="50"/>
      <c r="K35" s="51"/>
    </row>
    <row r="36" spans="1:11" s="215" customFormat="1" ht="168" x14ac:dyDescent="0.25">
      <c r="A36" s="53" t="s">
        <v>50</v>
      </c>
      <c r="B36" s="53" t="s">
        <v>51</v>
      </c>
      <c r="C36" s="53" t="s">
        <v>58</v>
      </c>
      <c r="D36" s="53" t="s">
        <v>6</v>
      </c>
      <c r="E36" s="213" t="s">
        <v>104</v>
      </c>
      <c r="F36" s="208" t="s">
        <v>91</v>
      </c>
      <c r="G36" s="170" t="s">
        <v>198</v>
      </c>
      <c r="H36" s="208" t="s">
        <v>57</v>
      </c>
      <c r="I36" s="64" t="s">
        <v>105</v>
      </c>
      <c r="J36" s="139" t="s">
        <v>204</v>
      </c>
      <c r="K36" s="214"/>
    </row>
    <row r="38" spans="1:11" ht="15.75" x14ac:dyDescent="0.25">
      <c r="E38" s="172" t="s">
        <v>118</v>
      </c>
      <c r="F38" s="172"/>
      <c r="G38" s="172" t="s">
        <v>119</v>
      </c>
      <c r="H38" s="172"/>
      <c r="I38" s="125"/>
    </row>
    <row r="39" spans="1:11" x14ac:dyDescent="0.2">
      <c r="I39" s="125"/>
    </row>
  </sheetData>
  <mergeCells count="9">
    <mergeCell ref="K4:K5"/>
    <mergeCell ref="A2:J2"/>
    <mergeCell ref="A4:D4"/>
    <mergeCell ref="E4:E5"/>
    <mergeCell ref="F4:F5"/>
    <mergeCell ref="G4:G5"/>
    <mergeCell ref="J4:J5"/>
    <mergeCell ref="I4:I5"/>
    <mergeCell ref="H4:H5"/>
  </mergeCells>
  <phoneticPr fontId="9" type="noConversion"/>
  <pageMargins left="0.39370078740157483" right="0.39370078740157483" top="0.78740157480314965" bottom="0.39370078740157483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3"/>
  <sheetViews>
    <sheetView tabSelected="1" topLeftCell="C1" zoomScale="70" zoomScaleNormal="70" workbookViewId="0">
      <pane ySplit="7" topLeftCell="A25" activePane="bottomLeft" state="frozen"/>
      <selection pane="bottomLeft" activeCell="P22" sqref="P22"/>
    </sheetView>
  </sheetViews>
  <sheetFormatPr defaultColWidth="8.85546875" defaultRowHeight="15" x14ac:dyDescent="0.25"/>
  <cols>
    <col min="1" max="2" width="4.28515625" style="35" customWidth="1"/>
    <col min="3" max="3" width="3.5703125" style="35" customWidth="1"/>
    <col min="4" max="4" width="37.85546875" style="35" customWidth="1"/>
    <col min="5" max="5" width="8.7109375" style="35" customWidth="1"/>
    <col min="6" max="8" width="9" style="79" customWidth="1"/>
    <col min="9" max="9" width="9" style="179" customWidth="1"/>
    <col min="10" max="10" width="9" style="79" customWidth="1"/>
    <col min="11" max="11" width="25.5703125" style="79" customWidth="1"/>
    <col min="12" max="12" width="9.42578125" style="192" hidden="1" customWidth="1"/>
    <col min="13" max="13" width="8.85546875" style="39" hidden="1" customWidth="1"/>
    <col min="14" max="14" width="0" style="35" hidden="1" customWidth="1"/>
    <col min="15" max="16384" width="8.85546875" style="35"/>
  </cols>
  <sheetData>
    <row r="1" spans="1:13" x14ac:dyDescent="0.25">
      <c r="A1" s="1"/>
      <c r="B1" s="4"/>
      <c r="C1" s="4"/>
      <c r="D1" s="4"/>
      <c r="E1" s="4"/>
      <c r="F1" s="4"/>
      <c r="G1" s="4"/>
      <c r="H1" s="4"/>
      <c r="I1" s="176"/>
      <c r="J1" s="3"/>
      <c r="K1" s="3"/>
      <c r="L1" s="183"/>
    </row>
    <row r="2" spans="1:13" x14ac:dyDescent="0.25">
      <c r="A2" s="1"/>
      <c r="B2" s="257" t="s">
        <v>39</v>
      </c>
      <c r="C2" s="257"/>
      <c r="D2" s="257"/>
      <c r="E2" s="257"/>
      <c r="F2" s="257"/>
      <c r="G2" s="257"/>
      <c r="H2" s="257"/>
      <c r="I2" s="257"/>
      <c r="J2" s="257"/>
      <c r="K2" s="257"/>
      <c r="L2" s="184"/>
    </row>
    <row r="3" spans="1:13" x14ac:dyDescent="0.25">
      <c r="A3" s="1"/>
      <c r="B3" s="2"/>
      <c r="C3" s="2"/>
      <c r="D3" s="2"/>
      <c r="E3" s="2"/>
      <c r="F3" s="2"/>
      <c r="G3" s="2"/>
      <c r="H3" s="2"/>
      <c r="I3" s="177"/>
      <c r="J3" s="2"/>
      <c r="K3" s="2"/>
      <c r="L3" s="184"/>
    </row>
    <row r="4" spans="1:13" s="36" customFormat="1" ht="76.5" x14ac:dyDescent="0.2">
      <c r="A4" s="260" t="s">
        <v>7</v>
      </c>
      <c r="B4" s="271"/>
      <c r="C4" s="260" t="s">
        <v>15</v>
      </c>
      <c r="D4" s="260" t="s">
        <v>16</v>
      </c>
      <c r="E4" s="260" t="s">
        <v>17</v>
      </c>
      <c r="F4" s="260" t="s">
        <v>18</v>
      </c>
      <c r="G4" s="260"/>
      <c r="H4" s="260"/>
      <c r="I4" s="263" t="s">
        <v>48</v>
      </c>
      <c r="J4" s="266" t="s">
        <v>49</v>
      </c>
      <c r="K4" s="266" t="s">
        <v>43</v>
      </c>
      <c r="L4" s="185" t="s">
        <v>160</v>
      </c>
      <c r="M4" s="40"/>
    </row>
    <row r="5" spans="1:13" s="36" customFormat="1" x14ac:dyDescent="0.25">
      <c r="A5" s="271"/>
      <c r="B5" s="271"/>
      <c r="C5" s="260"/>
      <c r="D5" s="260"/>
      <c r="E5" s="260"/>
      <c r="F5" s="260" t="s">
        <v>218</v>
      </c>
      <c r="G5" s="260" t="s">
        <v>213</v>
      </c>
      <c r="H5" s="260" t="s">
        <v>214</v>
      </c>
      <c r="I5" s="264"/>
      <c r="J5" s="267"/>
      <c r="K5" s="269"/>
      <c r="L5" s="185"/>
      <c r="M5" s="128" t="s">
        <v>166</v>
      </c>
    </row>
    <row r="6" spans="1:13" s="36" customFormat="1" ht="60" customHeight="1" x14ac:dyDescent="0.25">
      <c r="A6" s="28" t="s">
        <v>12</v>
      </c>
      <c r="B6" s="28" t="s">
        <v>8</v>
      </c>
      <c r="C6" s="260"/>
      <c r="D6" s="271"/>
      <c r="E6" s="271"/>
      <c r="F6" s="260"/>
      <c r="G6" s="260"/>
      <c r="H6" s="260"/>
      <c r="I6" s="265"/>
      <c r="J6" s="268"/>
      <c r="K6" s="270"/>
      <c r="L6" s="129">
        <f>SUM(L9:L22)/13</f>
        <v>0.7043073427432307</v>
      </c>
      <c r="M6" s="131" t="s">
        <v>132</v>
      </c>
    </row>
    <row r="7" spans="1:13" s="36" customFormat="1" ht="12" customHeight="1" x14ac:dyDescent="0.2">
      <c r="A7" s="28" t="s">
        <v>6</v>
      </c>
      <c r="B7" s="28" t="s">
        <v>5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00">
        <v>9</v>
      </c>
      <c r="J7" s="25">
        <v>10</v>
      </c>
      <c r="K7" s="168">
        <v>11</v>
      </c>
      <c r="L7" s="185"/>
      <c r="M7" s="40"/>
    </row>
    <row r="8" spans="1:13" x14ac:dyDescent="0.25">
      <c r="A8" s="8" t="s">
        <v>50</v>
      </c>
      <c r="B8" s="6" t="s">
        <v>51</v>
      </c>
      <c r="C8" s="7"/>
      <c r="D8" s="262" t="s">
        <v>192</v>
      </c>
      <c r="E8" s="262"/>
      <c r="F8" s="262"/>
      <c r="G8" s="262"/>
      <c r="H8" s="262"/>
      <c r="I8" s="262"/>
      <c r="J8" s="262"/>
      <c r="K8" s="262"/>
      <c r="L8" s="186"/>
    </row>
    <row r="9" spans="1:13" ht="36" x14ac:dyDescent="0.25">
      <c r="A9" s="8"/>
      <c r="B9" s="6"/>
      <c r="C9" s="34">
        <v>1</v>
      </c>
      <c r="D9" s="65" t="s">
        <v>106</v>
      </c>
      <c r="E9" s="5" t="s">
        <v>111</v>
      </c>
      <c r="F9" s="66">
        <v>0.04</v>
      </c>
      <c r="G9" s="78">
        <v>0.04</v>
      </c>
      <c r="H9" s="85">
        <v>0.02</v>
      </c>
      <c r="I9" s="178">
        <f>H9/G9</f>
        <v>0.5</v>
      </c>
      <c r="J9" s="87">
        <f>H9/F9</f>
        <v>0.5</v>
      </c>
      <c r="K9" s="86" t="s">
        <v>129</v>
      </c>
      <c r="L9" s="187">
        <f>IF(I9&gt;1,1,I9)</f>
        <v>0.5</v>
      </c>
    </row>
    <row r="10" spans="1:13" ht="48" x14ac:dyDescent="0.25">
      <c r="A10" s="8"/>
      <c r="B10" s="6"/>
      <c r="C10" s="34"/>
      <c r="D10" s="156" t="s">
        <v>169</v>
      </c>
      <c r="E10" s="155" t="s">
        <v>111</v>
      </c>
      <c r="F10" s="216">
        <v>0.02</v>
      </c>
      <c r="G10" s="144">
        <v>0.03</v>
      </c>
      <c r="H10" s="145">
        <v>0.01</v>
      </c>
      <c r="I10" s="178">
        <f t="shared" ref="I10:I22" si="0">H10/G10</f>
        <v>0.33333333333333337</v>
      </c>
      <c r="J10" s="225">
        <f>H10/F10</f>
        <v>0.5</v>
      </c>
      <c r="K10" s="86" t="s">
        <v>129</v>
      </c>
      <c r="L10" s="187">
        <f t="shared" ref="L10:L22" si="1">IF(I10&gt;1,1,I10)</f>
        <v>0.33333333333333337</v>
      </c>
      <c r="M10" s="128" t="s">
        <v>165</v>
      </c>
    </row>
    <row r="11" spans="1:13" ht="36" x14ac:dyDescent="0.25">
      <c r="A11" s="8"/>
      <c r="B11" s="6"/>
      <c r="C11" s="34">
        <v>2</v>
      </c>
      <c r="D11" s="156" t="s">
        <v>107</v>
      </c>
      <c r="E11" s="155" t="s">
        <v>112</v>
      </c>
      <c r="F11" s="216">
        <v>80.55</v>
      </c>
      <c r="G11" s="144">
        <v>92</v>
      </c>
      <c r="H11" s="145">
        <v>80.55</v>
      </c>
      <c r="I11" s="178">
        <f t="shared" si="0"/>
        <v>0.87554347826086953</v>
      </c>
      <c r="J11" s="87">
        <f t="shared" ref="J11:J22" si="2">H11/F11</f>
        <v>1</v>
      </c>
      <c r="K11" s="86"/>
      <c r="L11" s="187">
        <f t="shared" si="1"/>
        <v>0.87554347826086953</v>
      </c>
      <c r="M11" s="128"/>
    </row>
    <row r="12" spans="1:13" s="79" customFormat="1" ht="80.25" customHeight="1" x14ac:dyDescent="0.25">
      <c r="A12" s="8"/>
      <c r="B12" s="193"/>
      <c r="C12" s="34">
        <v>3</v>
      </c>
      <c r="D12" s="180" t="s">
        <v>108</v>
      </c>
      <c r="E12" s="5" t="s">
        <v>112</v>
      </c>
      <c r="F12" s="217">
        <v>50.1</v>
      </c>
      <c r="G12" s="147">
        <v>47.9</v>
      </c>
      <c r="H12" s="145">
        <v>47.74</v>
      </c>
      <c r="I12" s="181">
        <f>G12/H12</f>
        <v>1.0033514872224549</v>
      </c>
      <c r="J12" s="145">
        <f t="shared" si="2"/>
        <v>0.95289421157684628</v>
      </c>
      <c r="K12" s="80"/>
      <c r="L12" s="198">
        <f t="shared" si="1"/>
        <v>1</v>
      </c>
      <c r="M12" s="199"/>
    </row>
    <row r="13" spans="1:13" s="79" customFormat="1" ht="48" x14ac:dyDescent="0.25">
      <c r="A13" s="8"/>
      <c r="B13" s="193"/>
      <c r="C13" s="34">
        <v>4</v>
      </c>
      <c r="D13" s="180" t="s">
        <v>109</v>
      </c>
      <c r="E13" s="5" t="s">
        <v>112</v>
      </c>
      <c r="F13" s="217">
        <v>52.3</v>
      </c>
      <c r="G13" s="147">
        <v>49.8</v>
      </c>
      <c r="H13" s="145">
        <v>47.48</v>
      </c>
      <c r="I13" s="181">
        <f>G13/H13</f>
        <v>1.0488626790227464</v>
      </c>
      <c r="J13" s="145">
        <f t="shared" si="2"/>
        <v>0.90783938814531551</v>
      </c>
      <c r="K13" s="80"/>
      <c r="L13" s="198">
        <f t="shared" si="1"/>
        <v>1</v>
      </c>
      <c r="M13" s="199"/>
    </row>
    <row r="14" spans="1:13" ht="60" x14ac:dyDescent="0.25">
      <c r="A14" s="8"/>
      <c r="B14" s="6"/>
      <c r="C14" s="34">
        <v>5</v>
      </c>
      <c r="D14" s="65" t="s">
        <v>185</v>
      </c>
      <c r="E14" s="5" t="s">
        <v>112</v>
      </c>
      <c r="F14" s="218">
        <v>106.45</v>
      </c>
      <c r="G14" s="144">
        <v>100</v>
      </c>
      <c r="H14" s="144">
        <v>100.65</v>
      </c>
      <c r="I14" s="174">
        <f t="shared" si="0"/>
        <v>1.0065</v>
      </c>
      <c r="J14" s="162">
        <f t="shared" si="2"/>
        <v>0.94551432597463603</v>
      </c>
      <c r="K14" s="86"/>
      <c r="L14" s="187">
        <f t="shared" si="1"/>
        <v>1</v>
      </c>
    </row>
    <row r="15" spans="1:13" ht="60" x14ac:dyDescent="0.25">
      <c r="A15" s="8"/>
      <c r="B15" s="6"/>
      <c r="C15" s="34">
        <v>6</v>
      </c>
      <c r="D15" s="65" t="s">
        <v>186</v>
      </c>
      <c r="E15" s="5" t="s">
        <v>112</v>
      </c>
      <c r="F15" s="144">
        <v>82.28</v>
      </c>
      <c r="G15" s="144">
        <v>100</v>
      </c>
      <c r="H15" s="144">
        <v>0</v>
      </c>
      <c r="I15" s="174">
        <f t="shared" si="0"/>
        <v>0</v>
      </c>
      <c r="J15" s="162">
        <f t="shared" si="2"/>
        <v>0</v>
      </c>
      <c r="K15" s="90"/>
      <c r="L15" s="188">
        <f t="shared" si="1"/>
        <v>0</v>
      </c>
    </row>
    <row r="16" spans="1:13" ht="132" x14ac:dyDescent="0.25">
      <c r="A16" s="8"/>
      <c r="B16" s="6"/>
      <c r="C16" s="34">
        <v>7</v>
      </c>
      <c r="D16" s="65" t="s">
        <v>128</v>
      </c>
      <c r="E16" s="175" t="s">
        <v>112</v>
      </c>
      <c r="F16" s="144">
        <v>100</v>
      </c>
      <c r="G16" s="144">
        <v>100</v>
      </c>
      <c r="H16" s="144">
        <v>109.6</v>
      </c>
      <c r="I16" s="174">
        <f t="shared" si="0"/>
        <v>1.0959999999999999</v>
      </c>
      <c r="J16" s="162">
        <f t="shared" si="2"/>
        <v>1.0959999999999999</v>
      </c>
      <c r="K16" s="78"/>
      <c r="L16" s="187">
        <f t="shared" si="1"/>
        <v>1</v>
      </c>
    </row>
    <row r="17" spans="1:13" ht="96" x14ac:dyDescent="0.25">
      <c r="A17" s="8"/>
      <c r="B17" s="6"/>
      <c r="C17" s="7">
        <v>8</v>
      </c>
      <c r="D17" s="65" t="s">
        <v>110</v>
      </c>
      <c r="E17" s="5" t="s">
        <v>112</v>
      </c>
      <c r="F17" s="219">
        <v>70.5</v>
      </c>
      <c r="G17" s="141">
        <v>70.099999999999994</v>
      </c>
      <c r="H17" s="142">
        <v>70.5</v>
      </c>
      <c r="I17" s="178">
        <f t="shared" si="0"/>
        <v>1.0057061340941513</v>
      </c>
      <c r="J17" s="162">
        <f t="shared" si="2"/>
        <v>1</v>
      </c>
      <c r="K17" s="143" t="s">
        <v>217</v>
      </c>
      <c r="L17" s="189">
        <f t="shared" si="1"/>
        <v>1</v>
      </c>
    </row>
    <row r="18" spans="1:13" s="102" customFormat="1" ht="24" x14ac:dyDescent="0.25">
      <c r="A18" s="151"/>
      <c r="B18" s="152"/>
      <c r="C18" s="153">
        <v>9</v>
      </c>
      <c r="D18" s="220" t="s">
        <v>170</v>
      </c>
      <c r="E18" s="221" t="s">
        <v>171</v>
      </c>
      <c r="F18" s="182">
        <v>0</v>
      </c>
      <c r="G18" s="194">
        <v>0</v>
      </c>
      <c r="H18" s="194">
        <v>0</v>
      </c>
      <c r="I18" s="145">
        <v>0</v>
      </c>
      <c r="J18" s="145">
        <v>0</v>
      </c>
      <c r="K18" s="195" t="s">
        <v>215</v>
      </c>
      <c r="L18" s="196">
        <f t="shared" si="1"/>
        <v>0</v>
      </c>
      <c r="M18" s="197"/>
    </row>
    <row r="19" spans="1:13" s="58" customFormat="1" ht="46.5" customHeight="1" x14ac:dyDescent="0.25">
      <c r="A19" s="8"/>
      <c r="B19" s="146"/>
      <c r="C19" s="147">
        <v>10</v>
      </c>
      <c r="D19" s="154" t="s">
        <v>172</v>
      </c>
      <c r="E19" s="155" t="s">
        <v>112</v>
      </c>
      <c r="F19" s="182">
        <v>30.8</v>
      </c>
      <c r="G19" s="182">
        <v>31.2</v>
      </c>
      <c r="H19" s="182">
        <v>31.2</v>
      </c>
      <c r="I19" s="145">
        <f t="shared" si="0"/>
        <v>1</v>
      </c>
      <c r="J19" s="162">
        <f t="shared" si="2"/>
        <v>1.0129870129870129</v>
      </c>
      <c r="K19" s="148"/>
      <c r="L19" s="190">
        <f t="shared" si="1"/>
        <v>1</v>
      </c>
      <c r="M19" s="57"/>
    </row>
    <row r="20" spans="1:13" ht="72" x14ac:dyDescent="0.25">
      <c r="A20" s="8"/>
      <c r="B20" s="146"/>
      <c r="C20" s="147">
        <v>11</v>
      </c>
      <c r="D20" s="156" t="s">
        <v>173</v>
      </c>
      <c r="E20" s="155" t="s">
        <v>112</v>
      </c>
      <c r="F20" s="182">
        <v>2.35</v>
      </c>
      <c r="G20" s="182">
        <v>1.46</v>
      </c>
      <c r="H20" s="182">
        <v>1.46</v>
      </c>
      <c r="I20" s="145">
        <f t="shared" si="0"/>
        <v>1</v>
      </c>
      <c r="J20" s="222">
        <f t="shared" si="2"/>
        <v>0.62127659574468086</v>
      </c>
      <c r="K20" s="149"/>
      <c r="L20" s="191">
        <f t="shared" si="1"/>
        <v>1</v>
      </c>
    </row>
    <row r="21" spans="1:13" x14ac:dyDescent="0.25">
      <c r="A21" s="159"/>
      <c r="B21" s="160"/>
      <c r="C21" s="160">
        <v>12</v>
      </c>
      <c r="D21" s="166" t="s">
        <v>175</v>
      </c>
      <c r="E21" s="166" t="s">
        <v>176</v>
      </c>
      <c r="F21" s="223">
        <v>1</v>
      </c>
      <c r="G21" s="223">
        <v>0</v>
      </c>
      <c r="H21" s="223">
        <v>0</v>
      </c>
      <c r="I21" s="224">
        <v>0</v>
      </c>
      <c r="J21" s="162">
        <v>0</v>
      </c>
      <c r="K21" s="161"/>
      <c r="L21" s="192">
        <f t="shared" si="1"/>
        <v>0</v>
      </c>
    </row>
    <row r="22" spans="1:13" ht="156.75" x14ac:dyDescent="0.25">
      <c r="C22" s="159">
        <v>13</v>
      </c>
      <c r="D22" s="173" t="s">
        <v>193</v>
      </c>
      <c r="E22" s="159" t="s">
        <v>112</v>
      </c>
      <c r="F22" s="224">
        <v>0.33</v>
      </c>
      <c r="G22" s="224">
        <v>29.5</v>
      </c>
      <c r="H22" s="224">
        <v>13.19</v>
      </c>
      <c r="I22" s="145">
        <f t="shared" si="0"/>
        <v>0.44711864406779661</v>
      </c>
      <c r="J22" s="222">
        <f t="shared" si="2"/>
        <v>39.969696969696969</v>
      </c>
      <c r="K22" s="223"/>
      <c r="L22" s="178">
        <f t="shared" si="1"/>
        <v>0.44711864406779661</v>
      </c>
      <c r="M22" s="162"/>
    </row>
    <row r="23" spans="1:13" x14ac:dyDescent="0.25">
      <c r="D23" s="126"/>
      <c r="E23" s="126"/>
      <c r="F23" s="127"/>
      <c r="G23" s="127"/>
    </row>
  </sheetData>
  <mergeCells count="13">
    <mergeCell ref="D8:K8"/>
    <mergeCell ref="I4:I6"/>
    <mergeCell ref="J4:J6"/>
    <mergeCell ref="K4:K6"/>
    <mergeCell ref="B2:K2"/>
    <mergeCell ref="F5:F6"/>
    <mergeCell ref="G5:G6"/>
    <mergeCell ref="A4:B5"/>
    <mergeCell ref="H5:H6"/>
    <mergeCell ref="F4:H4"/>
    <mergeCell ref="C4:C6"/>
    <mergeCell ref="D4:D6"/>
    <mergeCell ref="E4:E6"/>
  </mergeCells>
  <phoneticPr fontId="9" type="noConversion"/>
  <pageMargins left="0.39370078740157483" right="0.39370078740157483" top="0.78740157480314965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ф 1</vt:lpstr>
      <vt:lpstr>ф 2</vt:lpstr>
      <vt:lpstr>ф 3</vt:lpstr>
      <vt:lpstr>ф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2016-07-04T07:30:34Z</cp:lastPrinted>
  <dcterms:created xsi:type="dcterms:W3CDTF">2006-09-28T05:33:49Z</dcterms:created>
  <dcterms:modified xsi:type="dcterms:W3CDTF">2023-08-04T11:08:37Z</dcterms:modified>
</cp:coreProperties>
</file>